
<file path=[Content_Types].xml><?xml version="1.0" encoding="utf-8"?>
<Types xmlns="http://schemas.openxmlformats.org/package/2006/content-types"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4.xml" ContentType="application/vnd.ms-office.chartcolorstyle+xml"/>
  <Override PartName="/xl/charts/style4.xml" ContentType="application/vnd.ms-office.chartstyle+xml"/>
  <Override PartName="/xl/worksheets/sheet1.xml" ContentType="application/vnd.openxmlformats-officedocument.spreadsheetml.worksheet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style3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style1.xml" ContentType="application/vnd.ms-office.chartsty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jasondilworth/Desktop/InsurTech Page Speed Analysis Blog/"/>
    </mc:Choice>
  </mc:AlternateContent>
  <bookViews>
    <workbookView xWindow="440" yWindow="500" windowWidth="40520" windowHeight="22300" tabRatio="500"/>
  </bookViews>
  <sheets>
    <sheet name="InsurTech" sheetId="2" r:id="rId1"/>
    <sheet name="Insurance" sheetId="3" r:id="rId2"/>
    <sheet name="Top UK Sites" sheetId="4" r:id="rId3"/>
    <sheet name="Graphs &amp; Summary" sheetId="1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26" i="4" l="1"/>
  <c r="R425" i="4"/>
  <c r="R424" i="4"/>
  <c r="R423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R404" i="4"/>
  <c r="R403" i="4"/>
  <c r="R402" i="4"/>
  <c r="R401" i="4"/>
  <c r="R400" i="4"/>
  <c r="R399" i="4"/>
  <c r="R398" i="4"/>
  <c r="R397" i="4"/>
  <c r="R396" i="4"/>
  <c r="R395" i="4"/>
  <c r="R394" i="4"/>
  <c r="R393" i="4"/>
  <c r="R392" i="4"/>
  <c r="R391" i="4"/>
  <c r="R390" i="4"/>
  <c r="R389" i="4"/>
  <c r="R388" i="4"/>
  <c r="R387" i="4"/>
  <c r="R386" i="4"/>
  <c r="R385" i="4"/>
  <c r="R384" i="4"/>
  <c r="R383" i="4"/>
  <c r="R382" i="4"/>
  <c r="R381" i="4"/>
  <c r="R380" i="4"/>
  <c r="R379" i="4"/>
  <c r="R378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D19" i="1"/>
  <c r="D18" i="1"/>
  <c r="D17" i="1"/>
  <c r="D16" i="1"/>
  <c r="D15" i="1"/>
  <c r="D14" i="1"/>
  <c r="D13" i="1"/>
  <c r="D12" i="1"/>
  <c r="D11" i="1"/>
  <c r="D10" i="1"/>
  <c r="C19" i="1"/>
  <c r="C18" i="1"/>
  <c r="C17" i="1"/>
  <c r="C16" i="1"/>
  <c r="C15" i="1"/>
  <c r="C14" i="1"/>
  <c r="C13" i="1"/>
  <c r="C10" i="1"/>
  <c r="C8" i="1"/>
  <c r="B8" i="1"/>
  <c r="C12" i="1"/>
  <c r="B19" i="1"/>
  <c r="B18" i="1"/>
  <c r="B17" i="1"/>
  <c r="B16" i="1"/>
  <c r="B15" i="1"/>
  <c r="B14" i="1"/>
  <c r="B13" i="1"/>
  <c r="B12" i="1"/>
  <c r="C11" i="1"/>
  <c r="B11" i="1"/>
  <c r="B10" i="1"/>
  <c r="B9" i="1"/>
</calcChain>
</file>

<file path=xl/sharedStrings.xml><?xml version="1.0" encoding="utf-8"?>
<sst xmlns="http://schemas.openxmlformats.org/spreadsheetml/2006/main" count="1918" uniqueCount="1002">
  <si>
    <t>Score</t>
  </si>
  <si>
    <t>Time Taken</t>
  </si>
  <si>
    <t>Number Resources</t>
  </si>
  <si>
    <t>Total Response Bytes</t>
  </si>
  <si>
    <t>Total Image Bytes</t>
  </si>
  <si>
    <t>Top UK</t>
  </si>
  <si>
    <t>Server Side Compression</t>
  </si>
  <si>
    <t>JS Resources</t>
  </si>
  <si>
    <t>CSS Resources</t>
  </si>
  <si>
    <t>Pages Assessed</t>
  </si>
  <si>
    <t>Metric</t>
  </si>
  <si>
    <t>Avoid Redirects</t>
  </si>
  <si>
    <t>Minified CSS</t>
  </si>
  <si>
    <t>Avoiding Render Blocking Resources</t>
  </si>
  <si>
    <t>Optimised Images</t>
  </si>
  <si>
    <t>Prioritising Visible Content</t>
  </si>
  <si>
    <t>Leveraging Browser Caching</t>
  </si>
  <si>
    <t>Other Resources</t>
  </si>
  <si>
    <t>Minified HTML</t>
  </si>
  <si>
    <t>Minified JS</t>
  </si>
  <si>
    <t>Insurance</t>
  </si>
  <si>
    <t>InsurTech</t>
  </si>
  <si>
    <t>id</t>
  </si>
  <si>
    <t>url</t>
  </si>
  <si>
    <t>response</t>
  </si>
  <si>
    <t>score</t>
  </si>
  <si>
    <t>started</t>
  </si>
  <si>
    <t>ended</t>
  </si>
  <si>
    <t>timeTaken</t>
  </si>
  <si>
    <t>numberResources</t>
  </si>
  <si>
    <t>numberHosts</t>
  </si>
  <si>
    <t>totalRequestBytes</t>
  </si>
  <si>
    <t>numberStaticResources</t>
  </si>
  <si>
    <t>numberJsResources</t>
  </si>
  <si>
    <t>numberCssResources</t>
  </si>
  <si>
    <t>otherResources</t>
  </si>
  <si>
    <t>htmlResponseBytes</t>
  </si>
  <si>
    <t>textResponseBytes</t>
  </si>
  <si>
    <t>cssResponseBytes</t>
  </si>
  <si>
    <t>imageResponseBytes</t>
  </si>
  <si>
    <t>javascriptResponseBytes</t>
  </si>
  <si>
    <t>otherResponseBytes</t>
  </si>
  <si>
    <t>totalResponseBytes</t>
  </si>
  <si>
    <t>AvoidLandingPageRedirects</t>
  </si>
  <si>
    <t>EnableGzipCompression</t>
  </si>
  <si>
    <t>MainResourceServerResponseTime</t>
  </si>
  <si>
    <t>MinifyCss</t>
  </si>
  <si>
    <t>MinifyHTML</t>
  </si>
  <si>
    <t>MinifyJavascript</t>
  </si>
  <si>
    <t>MinimizeRenderBlockingResources</t>
  </si>
  <si>
    <t>OptimizeImages</t>
  </si>
  <si>
    <t>PrioritizeVisibleContent</t>
  </si>
  <si>
    <t>LeverageBrowserCaching</t>
  </si>
  <si>
    <t>LeverageBrowserCaching2</t>
  </si>
  <si>
    <t>http://insureathing.com/</t>
  </si>
  <si>
    <t>http://www.boughtbymany.com</t>
  </si>
  <si>
    <t>NULL</t>
  </si>
  <si>
    <t>http://www.buzzmove.com</t>
  </si>
  <si>
    <t>http://www.cuvva.com</t>
  </si>
  <si>
    <t>http://www.spixii.ai</t>
  </si>
  <si>
    <t>http://www.tapoly.com</t>
  </si>
  <si>
    <t>https://arowana.io/</t>
  </si>
  <si>
    <t>https://boughtbymany.com/</t>
  </si>
  <si>
    <t>https://inmybag.co/</t>
  </si>
  <si>
    <t>https://myurbanjungle.com/</t>
  </si>
  <si>
    <t>https://wearesosure.com/</t>
  </si>
  <si>
    <t>https://worryandpeace.com/</t>
  </si>
  <si>
    <t>https://www.backmeup.co.uk/</t>
  </si>
  <si>
    <t>https://www.justsherpa.com/</t>
  </si>
  <si>
    <t>https://www.konsileo.com/</t>
  </si>
  <si>
    <t>https://www.wearemarmalade.co.uk/</t>
  </si>
  <si>
    <t>http://1919insurance.com</t>
  </si>
  <si>
    <t>http://1answernetwork.com</t>
  </si>
  <si>
    <t>http://2direct.net</t>
  </si>
  <si>
    <t>http://360surveying.co.uk</t>
  </si>
  <si>
    <t>http://3e-group.com</t>
  </si>
  <si>
    <t>http://80e.com</t>
  </si>
  <si>
    <t>http://a-plan.co.uk</t>
  </si>
  <si>
    <t>http://absolutepartnership.co.uk</t>
  </si>
  <si>
    <t>http://academyinsurance.co.uk</t>
  </si>
  <si>
    <t>http://accenture.com</t>
  </si>
  <si>
    <t>http://acegroup.com</t>
  </si>
  <si>
    <t>http://acturis.com</t>
  </si>
  <si>
    <t>http://adms-europe.com</t>
  </si>
  <si>
    <t>http://adrianflux.co.uk</t>
  </si>
  <si>
    <t>http://adventgroup.co.uk</t>
  </si>
  <si>
    <t>http://aegon.co.uk</t>
  </si>
  <si>
    <t>http://ageas.co.uk</t>
  </si>
  <si>
    <t>http://aig.com</t>
  </si>
  <si>
    <t>http://ajg.com</t>
  </si>
  <si>
    <t>http://ajibl.com</t>
  </si>
  <si>
    <t>http://alanboswell.com</t>
  </si>
  <si>
    <t>http://aldium.co.uk</t>
  </si>
  <si>
    <t>http://all-ukadjusters.co.uk</t>
  </si>
  <si>
    <t>http://allianz.co.uk</t>
  </si>
  <si>
    <t>http://almashrek.com.lb</t>
  </si>
  <si>
    <t>http://ampersand.uk.com</t>
  </si>
  <si>
    <t>http://amtrustgroup.com</t>
  </si>
  <si>
    <t>http://ancileinsurance.com</t>
  </si>
  <si>
    <t>http://andersonstrathernAM.co.uk</t>
  </si>
  <si>
    <t>http://annectolegal.co.uk</t>
  </si>
  <si>
    <t>http://ansvar.co.uk</t>
  </si>
  <si>
    <t>http://antilo.co.uk</t>
  </si>
  <si>
    <t>http://anturgroup.co.uk</t>
  </si>
  <si>
    <t>http://aon.co.uk</t>
  </si>
  <si>
    <t>http://aon.pt</t>
  </si>
  <si>
    <t>http://aonbenfield.com</t>
  </si>
  <si>
    <t>http://aplan.co.uk</t>
  </si>
  <si>
    <t>http://appliedsystems.com</t>
  </si>
  <si>
    <t>http://april-uk.com</t>
  </si>
  <si>
    <t>http://aquaunderwriting.com</t>
  </si>
  <si>
    <t>http://aquobex.com</t>
  </si>
  <si>
    <t>http://arag.co.uk</t>
  </si>
  <si>
    <t>http://archinsurance.co.uk</t>
  </si>
  <si>
    <t>http://arclegal.co.uk</t>
  </si>
  <si>
    <t>http://arepa.co.uk</t>
  </si>
  <si>
    <t>http://aro-underwriting.com</t>
  </si>
  <si>
    <t>http://ashburnham-insurance.co.uk</t>
  </si>
  <si>
    <t>http://aspeninsurance.co.uk</t>
  </si>
  <si>
    <t>http://ASPRAY.COM</t>
  </si>
  <si>
    <t>http://astonscott.com</t>
  </si>
  <si>
    <t>http://atrium-uw.com</t>
  </si>
  <si>
    <t>http://audatex.co.uk</t>
  </si>
  <si>
    <t>http://autowindscreens.co.uk</t>
  </si>
  <si>
    <t>http://aviva.co.uk</t>
  </si>
  <si>
    <t>http://axa-assistance.co.uk</t>
  </si>
  <si>
    <t>http://backhouse.co.uk</t>
  </si>
  <si>
    <t>http://bankstone.co.uk</t>
  </si>
  <si>
    <t>http://barbicaninsurance.com</t>
  </si>
  <si>
    <t>http://bartlettgroup.com</t>
  </si>
  <si>
    <t>http://bdma.org.uk</t>
  </si>
  <si>
    <t>http://belmontregency.com</t>
  </si>
  <si>
    <t>http://bewiser.co.uk</t>
  </si>
  <si>
    <t>http://bglgroup.co.uk</t>
  </si>
  <si>
    <t>http://biba.org.uk</t>
  </si>
  <si>
    <t>http://bigrockhq.com</t>
  </si>
  <si>
    <t>http://biteglobal.com</t>
  </si>
  <si>
    <t>http://bjins.co.uk</t>
  </si>
  <si>
    <t>http://blackletterpr.co.uk</t>
  </si>
  <si>
    <t>http://blackswangroup.com</t>
  </si>
  <si>
    <t>http://bluefingroup.co.uk</t>
  </si>
  <si>
    <t>http://blueyonder.co.uk</t>
  </si>
  <si>
    <t>http://bondlovis.co.uk</t>
  </si>
  <si>
    <t>http://bpmarsh.co.uk</t>
  </si>
  <si>
    <t>http://branko.org.uk</t>
  </si>
  <si>
    <t>http://bridgeinsurance.co.uk</t>
  </si>
  <si>
    <t>http://brightsidegroup.co.uk</t>
  </si>
  <si>
    <t>http://BRINDLEY-RCL.CO.UK</t>
  </si>
  <si>
    <t>http://broadoakpark.co.uk</t>
  </si>
  <si>
    <t>http://brokerbility.co.uk</t>
  </si>
  <si>
    <t>http://brokerdirect.co.uk</t>
  </si>
  <si>
    <t>http://brokernetwork.co.uk</t>
  </si>
  <si>
    <t>http://brokerquote.com</t>
  </si>
  <si>
    <t>http://bromley-insurance.co.uk</t>
  </si>
  <si>
    <t>http://brooklynunderwriting.com.au</t>
  </si>
  <si>
    <t>http://brownhillgroup.co.uk</t>
  </si>
  <si>
    <t>http://brownsword.com</t>
  </si>
  <si>
    <t>http://btopenworld.com</t>
  </si>
  <si>
    <t>http://caleb-roberts.co.uk</t>
  </si>
  <si>
    <t>http://callconnection.com</t>
  </si>
  <si>
    <t>http://cameronwells.co.uk</t>
  </si>
  <si>
    <t>http://campbellirvine.com</t>
  </si>
  <si>
    <t>http://canadalife.co.uk</t>
  </si>
  <si>
    <t>http://canopius.com</t>
  </si>
  <si>
    <t>http://capita.co.uk</t>
  </si>
  <si>
    <t>http://caravanguard.co.uk</t>
  </si>
  <si>
    <t>http://cardifpinnacle.com</t>
  </si>
  <si>
    <t>http://cardinus.com</t>
  </si>
  <si>
    <t>http://carolenash.com</t>
  </si>
  <si>
    <t>http://carpenters-law.co.uk</t>
  </si>
  <si>
    <t>http://cathyconnan.com</t>
  </si>
  <si>
    <t>http://caunceohara.co.uk</t>
  </si>
  <si>
    <t>http://caytonslaw.com</t>
  </si>
  <si>
    <t>http://cdl.co.uk</t>
  </si>
  <si>
    <t>http://cegagroup.com</t>
  </si>
  <si>
    <t>http://central-group.com</t>
  </si>
  <si>
    <t>http://central-insurance.co.uk</t>
  </si>
  <si>
    <t>http://ceta.co.uk</t>
  </si>
  <si>
    <t>http://cgice.com</t>
  </si>
  <si>
    <t>http://christieinsurance.com</t>
  </si>
  <si>
    <t>http://chubb.com</t>
  </si>
  <si>
    <t>http://churchill.com</t>
  </si>
  <si>
    <t>http://churchillins.co.uk</t>
  </si>
  <si>
    <t>http://cigna.com</t>
  </si>
  <si>
    <t>http://cignainsurance.co.uk</t>
  </si>
  <si>
    <t>http://circlegroup.co.uk</t>
  </si>
  <si>
    <t>http://citadelrisk.com</t>
  </si>
  <si>
    <t>http://citybond.co.uk</t>
  </si>
  <si>
    <t>http://closebrothers.com</t>
  </si>
  <si>
    <t>http://closepf.com</t>
  </si>
  <si>
    <t>http://coastsr.co.uk</t>
  </si>
  <si>
    <t>http://cobranetwork.co.uk</t>
  </si>
  <si>
    <t>http://collinsongroup.com</t>
  </si>
  <si>
    <t>http://columbuslegal.co.uk</t>
  </si>
  <si>
    <t>http://comfort-insurance.co.uk</t>
  </si>
  <si>
    <t>http://commercialrisks.co.uk</t>
  </si>
  <si>
    <t>http://communications4business.co.uk</t>
  </si>
  <si>
    <t>http://compass.co.uk</t>
  </si>
  <si>
    <t>http://compassbrokerservices.co.uk</t>
  </si>
  <si>
    <t>http://compassuw.co.uk</t>
  </si>
  <si>
    <t>http://compliancemanagement.co.uk</t>
  </si>
  <si>
    <t>http://compucover.co.uk</t>
  </si>
  <si>
    <t>http://connect-insurance.co.uk</t>
  </si>
  <si>
    <t>http://connectusnow.com</t>
  </si>
  <si>
    <t>http://consultable.co.uk</t>
  </si>
  <si>
    <t>http://consumerintelligence.com</t>
  </si>
  <si>
    <t>http://corporatemodelling.com</t>
  </si>
  <si>
    <t>http://coulterhurst.co.uk</t>
  </si>
  <si>
    <t>http://countyins.com</t>
  </si>
  <si>
    <t>http://coveainsurance.co.uk</t>
  </si>
  <si>
    <t>http://coversure.co.uk</t>
  </si>
  <si>
    <t>http://crawco.co.uk</t>
  </si>
  <si>
    <t>http://createsolutions.co.uk</t>
  </si>
  <si>
    <t>http://ctplc.com</t>
  </si>
  <si>
    <t>http://daimler.com</t>
  </si>
  <si>
    <t>http://danielledunn.com</t>
  </si>
  <si>
    <t>http://das.co.uk</t>
  </si>
  <si>
    <t>http://davidaudenandassociates.co.uk</t>
  </si>
  <si>
    <t>http://dcj-insurance.co.uk</t>
  </si>
  <si>
    <t>http://deloitte.co.uk</t>
  </si>
  <si>
    <t>http://dev.selfinsurancemarket.com/</t>
  </si>
  <si>
    <t>http://devittinsurance.com</t>
  </si>
  <si>
    <t>http://directline.com</t>
  </si>
  <si>
    <t>http://directlinegroup.co.uk</t>
  </si>
  <si>
    <t>http://drpinsurance.com</t>
  </si>
  <si>
    <t>http://dtr-ltd.co.uk</t>
  </si>
  <si>
    <t>http://dualprivateclient.com/</t>
  </si>
  <si>
    <t>http://dwf.co.uk</t>
  </si>
  <si>
    <t>http://e-zeeinsurancesolutions.co.uk</t>
  </si>
  <si>
    <t>http://ecclesiastical.com</t>
  </si>
  <si>
    <t>http://edenpr.co.uk</t>
  </si>
  <si>
    <t>http://ehi.com</t>
  </si>
  <si>
    <t>http://endsleigh.co.uk</t>
  </si>
  <si>
    <t>http://equitygroup.co.uk</t>
  </si>
  <si>
    <t>http://erac.com</t>
  </si>
  <si>
    <t>http://esrisks.com</t>
  </si>
  <si>
    <t>http://esure.com</t>
  </si>
  <si>
    <t>http://europa-group.co.uk</t>
  </si>
  <si>
    <t>http://everestunderwriting.com</t>
  </si>
  <si>
    <t>http://exchangeis.net</t>
  </si>
  <si>
    <t>http://exeterfriendly.co.uk</t>
  </si>
  <si>
    <t>http://experian.com</t>
  </si>
  <si>
    <t>http://f1.co.uk</t>
  </si>
  <si>
    <t>http://fastnet-marine.co.uk</t>
  </si>
  <si>
    <t>http://fenchurchlaw.co.uk</t>
  </si>
  <si>
    <t>http://first-central.com</t>
  </si>
  <si>
    <t>http://firstcity.com</t>
  </si>
  <si>
    <t>http://fitzgeraldconsulting.co.uk</t>
  </si>
  <si>
    <t>http://flaxmanpartners.co.uk</t>
  </si>
  <si>
    <t>http://fleetandcommercial.co.uk</t>
  </si>
  <si>
    <t>http://flintinsurance.co.uk</t>
  </si>
  <si>
    <t>http://forthsonline.co.uk</t>
  </si>
  <si>
    <t>http://fyfegroup.com</t>
  </si>
  <si>
    <t>http://gbgplc.com</t>
  </si>
  <si>
    <t>http://gemini-ins.co.uk</t>
  </si>
  <si>
    <t>http://geoden.co.uk</t>
  </si>
  <si>
    <t>http://gilesinsurance.co.uk</t>
  </si>
  <si>
    <t>http://gingermonkeys.com</t>
  </si>
  <si>
    <t>http://giroux.co.uk</t>
  </si>
  <si>
    <t>http://gomminsurance.com</t>
  </si>
  <si>
    <t>http://greeninsurance.co.uk</t>
  </si>
  <si>
    <t>http://griffithsandarmour.com</t>
  </si>
  <si>
    <t>http://gurrjohns.com</t>
  </si>
  <si>
    <t>http://hallwayandpartners.com</t>
  </si>
  <si>
    <t>http://halogenclaims.co.uk</t>
  </si>
  <si>
    <t>http://haloinsurance.com</t>
  </si>
  <si>
    <t>http://harrisbalcombe.com</t>
  </si>
  <si>
    <t>http://hastingsdirect.com</t>
  </si>
  <si>
    <t>http://hawkwell-underwriting.co.uk</t>
  </si>
  <si>
    <t>http://hays.com</t>
  </si>
  <si>
    <t>http://hbc.co.uk</t>
  </si>
  <si>
    <t>http://hcccsl.com</t>
  </si>
  <si>
    <t>http://hccint.com</t>
  </si>
  <si>
    <t>http://heatrecruitment.co.uk</t>
  </si>
  <si>
    <t>http://heritageinsurancebrokers.co.uk</t>
  </si>
  <si>
    <t>http://hertsinsurance.com</t>
  </si>
  <si>
    <t>http://hertz.com</t>
  </si>
  <si>
    <t>http://hibl.co.uk</t>
  </si>
  <si>
    <t>http://highgroup.co.uk</t>
  </si>
  <si>
    <t>http://highlandinsurancebrokers.co.uk</t>
  </si>
  <si>
    <t>http://higos.co.uk</t>
  </si>
  <si>
    <t>http://hiscox.com</t>
  </si>
  <si>
    <t>http://homeandlegacy.co.uk</t>
  </si>
  <si>
    <t>http://hoodgroup.co.uk</t>
  </si>
  <si>
    <t>http://howdengroup.com</t>
  </si>
  <si>
    <t>http://hsbeil.com</t>
  </si>
  <si>
    <t>http://icab.co.uk</t>
  </si>
  <si>
    <t>http://icassist.co.uk</t>
  </si>
  <si>
    <t>http://icbgroupuk.com</t>
  </si>
  <si>
    <t>http://idt911.com</t>
  </si>
  <si>
    <t>http://ifours.co.uk</t>
  </si>
  <si>
    <t>http://iigl.co.uk</t>
  </si>
  <si>
    <t>http://iloveclaims.com</t>
  </si>
  <si>
    <t>http://InfinityInsurance.co.uk</t>
  </si>
  <si>
    <t>http://ingenin.com</t>
  </si>
  <si>
    <t>http://inmeres.com</t>
  </si>
  <si>
    <t>http://innovationbroking.com</t>
  </si>
  <si>
    <t>http://insurance-solutions.com.au</t>
  </si>
  <si>
    <t>http://insurancecompliance.co.uk</t>
  </si>
  <si>
    <t>http://insuremce.com</t>
  </si>
  <si>
    <t>http://insurewiser.co.uk</t>
  </si>
  <si>
    <t>http://inter-resolve.com</t>
  </si>
  <si>
    <t>http://itcertainlydoes.com</t>
  </si>
  <si>
    <t>http://jameshallam.co.uk</t>
  </si>
  <si>
    <t>http://jeib.co.uk</t>
  </si>
  <si>
    <t>http://jelfgroup.com</t>
  </si>
  <si>
    <t>http://jjyates.co.uk</t>
  </si>
  <si>
    <t>http://jltgroup.com</t>
  </si>
  <si>
    <t>http://jlunderwriting.co.uk</t>
  </si>
  <si>
    <t>http://jmi.co.uk</t>
  </si>
  <si>
    <t>http://johnlewis.co.uk</t>
  </si>
  <si>
    <t>http://johnrussell.co.uk</t>
  </si>
  <si>
    <t>http://jswinsurance.co.uk</t>
  </si>
  <si>
    <t>http://kaplan.co.uk</t>
  </si>
  <si>
    <t>http://kevinkearneyassociates.com</t>
  </si>
  <si>
    <t>http://kewill.com</t>
  </si>
  <si>
    <t>http://keycare.co.uk</t>
  </si>
  <si>
    <t>http://keylocator.co.uk</t>
  </si>
  <si>
    <t>http://kilngroup.com</t>
  </si>
  <si>
    <t>http://laird-assessors.com</t>
  </si>
  <si>
    <t>http://lancashiregroup.com</t>
  </si>
  <si>
    <t>http://landg.com</t>
  </si>
  <si>
    <t>http://larkinsurance.co.uk</t>
  </si>
  <si>
    <t>http://lawltd.co.uk</t>
  </si>
  <si>
    <t>http://lcnltd.co.uk</t>
  </si>
  <si>
    <t>http://leagraham.com</t>
  </si>
  <si>
    <t>http://letsure.co.uk</t>
  </si>
  <si>
    <t>http://lexelle.com</t>
  </si>
  <si>
    <t>http://libertyiu.com</t>
  </si>
  <si>
    <t>http://lindabutler.co.uk</t>
  </si>
  <si>
    <t>http://littlejohnllp.com</t>
  </si>
  <si>
    <t>http://lloyds.com</t>
  </si>
  <si>
    <t>http://loricainsurance.com</t>
  </si>
  <si>
    <t>http://lqgroup.org.uk</t>
  </si>
  <si>
    <t>http://LSTA.co.uk</t>
  </si>
  <si>
    <t>http://lucasfettes.co.uk</t>
  </si>
  <si>
    <t>http://lv.com</t>
  </si>
  <si>
    <t>http://lwgconsulting.com</t>
  </si>
  <si>
    <t>http://macbeths.co.uk</t>
  </si>
  <si>
    <t>http://mackaycorporate-brokers.com</t>
  </si>
  <si>
    <t>http://manorinsurance.co.uk</t>
  </si>
  <si>
    <t>http://markeluk.com</t>
  </si>
  <si>
    <t>http://markerstudy.com</t>
  </si>
  <si>
    <t>http://marsh.com</t>
  </si>
  <si>
    <t>http://mass.org.uk</t>
  </si>
  <si>
    <t>http://matdan.com</t>
  </si>
  <si>
    <t>http://mcclarroninsurance.com</t>
  </si>
  <si>
    <t>http://mceinsurance.com</t>
  </si>
  <si>
    <t>http://mconsulting.co.uk</t>
  </si>
  <si>
    <t>http://mdd.com</t>
  </si>
  <si>
    <t>http://melltd.com</t>
  </si>
  <si>
    <t>http://mercatosolutions.co.uk</t>
  </si>
  <si>
    <t>http://metoffice.gov.uk</t>
  </si>
  <si>
    <t>http://mgaa.co.uk</t>
  </si>
  <si>
    <t>http://mginsurance.co.uk</t>
  </si>
  <si>
    <t>http://minsterlaw.co.uk</t>
  </si>
  <si>
    <t>http://mknrecruitment.co.uk</t>
  </si>
  <si>
    <t>http://mma-insurance.com</t>
  </si>
  <si>
    <t>http://momentumsolutions.co.uk</t>
  </si>
  <si>
    <t>http://mortonmichel.com</t>
  </si>
  <si>
    <t>http://motorplus.co.uk</t>
  </si>
  <si>
    <t>http://motorwaydirect.co.uk</t>
  </si>
  <si>
    <t>http://Mphasis.com</t>
  </si>
  <si>
    <t>http://mpinsurance.co.uk</t>
  </si>
  <si>
    <t>http://mpwbrokers.com</t>
  </si>
  <si>
    <t>http://mrbconsultingltd.com</t>
  </si>
  <si>
    <t>http://mrib.com</t>
  </si>
  <si>
    <t>http://msilm.com</t>
  </si>
  <si>
    <t>http://msl.co.uk</t>
  </si>
  <si>
    <t>http://mynton.com</t>
  </si>
  <si>
    <t>http://nationwidebroker.co.uk</t>
  </si>
  <si>
    <t>http://nbsadminassist.co.uk</t>
  </si>
  <si>
    <t>http://newtoncrum.com</t>
  </si>
  <si>
    <t>http://nexusunderwriting.com</t>
  </si>
  <si>
    <t>http://nfumutual.co.uk</t>
  </si>
  <si>
    <t>http://nig-uk.com</t>
  </si>
  <si>
    <t>http://nissaydowa.co.uk</t>
  </si>
  <si>
    <t>http://nmji.co.uk</t>
  </si>
  <si>
    <t>http://novae.com</t>
  </si>
  <si>
    <t>http://npainsurancebroking.com</t>
  </si>
  <si>
    <t>http://nsure.co.uk</t>
  </si>
  <si>
    <t>http://o2.co.uk</t>
  </si>
  <si>
    <t>http://oacplc.com</t>
  </si>
  <si>
    <t>http://occommercial.co.uk</t>
  </si>
  <si>
    <t>http://omnibrokers.co.uk</t>
  </si>
  <si>
    <t>http://onclaims.co.uk</t>
  </si>
  <si>
    <t>http://opengi.co.uk</t>
  </si>
  <si>
    <t>http://oracle.com</t>
  </si>
  <si>
    <t>http://outlook.com</t>
  </si>
  <si>
    <t>http://padda-consulting.co.uk</t>
  </si>
  <si>
    <t>http://palladiumunderwriting.co.uk</t>
  </si>
  <si>
    <t>http://paragon-uk.net</t>
  </si>
  <si>
    <t>http://parliament.uk</t>
  </si>
  <si>
    <t>http://partnership.co.uk</t>
  </si>
  <si>
    <t>http://pdtglobal.com</t>
  </si>
  <si>
    <t>http://performancecomms.com</t>
  </si>
  <si>
    <t>http://pinsentmasons.com</t>
  </si>
  <si>
    <t>http://pioneeruw.com</t>
  </si>
  <si>
    <t>http://plum-underwriting.com</t>
  </si>
  <si>
    <t>http://pobiltd.com</t>
  </si>
  <si>
    <t>http://polarisplus.co.uk</t>
  </si>
  <si>
    <t>http://poolemartin.com</t>
  </si>
  <si>
    <t>http://powellbateson.co.uk</t>
  </si>
  <si>
    <t>http://powerplace.co.uk</t>
  </si>
  <si>
    <t>http://premiercare.co.uk</t>
  </si>
  <si>
    <t>http://premierguarantee.co.uk</t>
  </si>
  <si>
    <t>http://premierprotects.co.uk</t>
  </si>
  <si>
    <t>http://premierunderwriting.com</t>
  </si>
  <si>
    <t>http://prestigeunderwriting.co.uk</t>
  </si>
  <si>
    <t>http://priceforbes.com</t>
  </si>
  <si>
    <t>http://primeprofessions.co.uk</t>
  </si>
  <si>
    <t>http://principalinsurance.co.uk</t>
  </si>
  <si>
    <t>http://processpoint.co.uk</t>
  </si>
  <si>
    <t>http://profilepi.co.uk</t>
  </si>
  <si>
    <t>http://prosure.co.uk</t>
  </si>
  <si>
    <t>http://pyv.co.uk</t>
  </si>
  <si>
    <t>http://qdosconsulting.com</t>
  </si>
  <si>
    <t>http://qdosinsurance.co.uk</t>
  </si>
  <si>
    <t>http://qmetric.co.uk</t>
  </si>
  <si>
    <t>http://quest.gi</t>
  </si>
  <si>
    <t>http://rac.co.uk</t>
  </si>
  <si>
    <t>http://ravn.co.uk</t>
  </si>
  <si>
    <t>http://rdt.co.uk</t>
  </si>
  <si>
    <t>http://redwoodbusiness.co.uk</t>
  </si>
  <si>
    <t>http://reg.uk.com</t>
  </si>
  <si>
    <t>http://regionalinsurancegroup.com</t>
  </si>
  <si>
    <t>http://renewfloor.co.uk</t>
  </si>
  <si>
    <t>http://renovationinsurancebrokers.co.uk</t>
  </si>
  <si>
    <t>http://resolution-partners.co.uk</t>
  </si>
  <si>
    <t>http://rgare.com</t>
  </si>
  <si>
    <t>http://rginvestigations.co.uk</t>
  </si>
  <si>
    <t>http://richardson23.fsnet.co.uk</t>
  </si>
  <si>
    <t>http://riskalliance.co.uk</t>
  </si>
  <si>
    <t>http://rkharrison.com</t>
  </si>
  <si>
    <t>http://roanmedia.co.uk</t>
  </si>
  <si>
    <t>http://robison.co.uk</t>
  </si>
  <si>
    <t>http://romeroinsurance.co.uk</t>
  </si>
  <si>
    <t>http://rowett-insurance.co.uk</t>
  </si>
  <si>
    <t>http://rqih.com</t>
  </si>
  <si>
    <t>http://rtwaters.com</t>
  </si>
  <si>
    <t>http://runnymede.gov.uk</t>
  </si>
  <si>
    <t>http://rwagroup.co.uk</t>
  </si>
  <si>
    <t>http://ryan-group.co.uk</t>
  </si>
  <si>
    <t>http://rycroftassociates.com</t>
  </si>
  <si>
    <t>http://sabmiller.com</t>
  </si>
  <si>
    <t>http://sabre.co.uk</t>
  </si>
  <si>
    <t>http://saffroninsurance.co.uk</t>
  </si>
  <si>
    <t>http://sagarinsurances.co.uk</t>
  </si>
  <si>
    <t>http://saint-gobain.com</t>
  </si>
  <si>
    <t>http://santander.co.uk</t>
  </si>
  <si>
    <t>http://sdxmessaging.com</t>
  </si>
  <si>
    <t>http://serviceinsurancegroup.co.uk</t>
  </si>
  <si>
    <t>http://sicp.co.uk</t>
  </si>
  <si>
    <t>http://sky.com</t>
  </si>
  <si>
    <t>http://skyinsurance.co.uk</t>
  </si>
  <si>
    <t>http://sladeedwards.co.uk</t>
  </si>
  <si>
    <t>http://smeinsurance.com</t>
  </si>
  <si>
    <t>http://spillrisk.com</t>
  </si>
  <si>
    <t>http://ssblaw.co.uk</t>
  </si>
  <si>
    <t>http://ssp-uk.com</t>
  </si>
  <si>
    <t>http://staingard.co.uk</t>
  </si>
  <si>
    <t>http://staveleyhead.co.uk</t>
  </si>
  <si>
    <t>http://stephensons.co.uk</t>
  </si>
  <si>
    <t>http://sterlinginsurancegroup.com</t>
  </si>
  <si>
    <t>http://strategicins.co.uk</t>
  </si>
  <si>
    <t>http://strathtayinsurance.com</t>
  </si>
  <si>
    <t>http://stride-group.co.uk</t>
  </si>
  <si>
    <t>http://stride.co.uk</t>
  </si>
  <si>
    <t>http://supanet.com</t>
  </si>
  <si>
    <t>http://svmcards.co.uk</t>
  </si>
  <si>
    <t>http://swinton.co.uk</t>
  </si>
  <si>
    <t>http://taagl.com</t>
  </si>
  <si>
    <t>http://tandr-boston.co.uk</t>
  </si>
  <si>
    <t>http://taylor-francis.co.uk</t>
  </si>
  <si>
    <t>http://tc247.co.uk</t>
  </si>
  <si>
    <t>http://TCMAdvisors.com</t>
  </si>
  <si>
    <t>http://teninsurance.co.uk</t>
  </si>
  <si>
    <t>http://thatcham.org</t>
  </si>
  <si>
    <t>http://thbgroup.com</t>
  </si>
  <si>
    <t>http://theaa.com</t>
  </si>
  <si>
    <t>http://theapsgroup.com</t>
  </si>
  <si>
    <t>http://theasbestosgroup.co.uk</t>
  </si>
  <si>
    <t>http://theirm.org</t>
  </si>
  <si>
    <t>http://theovalgroup.com</t>
  </si>
  <si>
    <t>http://thesmartagency.co.uk</t>
  </si>
  <si>
    <t>http://thewma.co.uk</t>
  </si>
  <si>
    <t>http://thistleinsurance.co.uk</t>
  </si>
  <si>
    <t>http://thomas-carroll.co.uk</t>
  </si>
  <si>
    <t>http://thompsonandbryan.com</t>
  </si>
  <si>
    <t>http://tif-plc.co.uk</t>
  </si>
  <si>
    <t>http://torus.com</t>
  </si>
  <si>
    <t>http://tourindemnity.co.uk</t>
  </si>
  <si>
    <t>http://towergate.co.uk</t>
  </si>
  <si>
    <t>http://towerswatson.com</t>
  </si>
  <si>
    <t>http://townleyinsurance.co.uk</t>
  </si>
  <si>
    <t>http://tradex.com</t>
  </si>
  <si>
    <t>http://transactorgsl.com</t>
  </si>
  <si>
    <t>http://tridentunderwriting.com</t>
  </si>
  <si>
    <t>http://troonuw.co.uk</t>
  </si>
  <si>
    <t>http://trsclaims.co.uk</t>
  </si>
  <si>
    <t>http://turnerrawlinson.co.uk</t>
  </si>
  <si>
    <t>http://tysers.com</t>
  </si>
  <si>
    <t>http://uk.experian.com</t>
  </si>
  <si>
    <t>http://uk.lockton.com</t>
  </si>
  <si>
    <t>http://uk.rsagroup.com</t>
  </si>
  <si>
    <t>http://uk.timetric.com</t>
  </si>
  <si>
    <t>http://ukandireland.com</t>
  </si>
  <si>
    <t>http://ukgeneral.co.uk</t>
  </si>
  <si>
    <t>http://ukisltd.co.uk</t>
  </si>
  <si>
    <t>http://uksmedicaldiagnostics.com</t>
  </si>
  <si>
    <t>http://ulr.co.uk</t>
  </si>
  <si>
    <t>http://ultimatepetpartners.co.uk</t>
  </si>
  <si>
    <t>http://ultimateservices.co.uk</t>
  </si>
  <si>
    <t>http://uws.ac.uk</t>
  </si>
  <si>
    <t>http://valeinsurance.com</t>
  </si>
  <si>
    <t>http://vantageinsurance.co.uk</t>
  </si>
  <si>
    <t>http://velocityclaims.co.uk</t>
  </si>
  <si>
    <t>http://virgin.net</t>
  </si>
  <si>
    <t>http://virginmedia.com</t>
  </si>
  <si>
    <t>http://vnt.uk.com</t>
  </si>
  <si>
    <t>http://voyagerins.com</t>
  </si>
  <si>
    <t>http://wedothewords.com</t>
  </si>
  <si>
    <t>http://wesleyan.co.uk</t>
  </si>
  <si>
    <t>http://whitegates-private-clients.co.uk</t>
  </si>
  <si>
    <t>http://willis.com</t>
  </si>
  <si>
    <t>http://wilsonsinsurance.co.uk</t>
  </si>
  <si>
    <t>http://winchesterhawkins.co.uk</t>
  </si>
  <si>
    <t>http://wiseracademy.co.uk</t>
  </si>
  <si>
    <t>http://woodgate-clark.co.uk</t>
  </si>
  <si>
    <t>http://woodstockinsurancebrokers.com</t>
  </si>
  <si>
    <t>http://wpsinsurance.co.uk</t>
  </si>
  <si>
    <t>http://wrberkely.com</t>
  </si>
  <si>
    <t>http://wunelli.co.uk</t>
  </si>
  <si>
    <t>http://www.abbeylegal.com/Pages/Home.aspx</t>
  </si>
  <si>
    <t>http://www.acastaeurope.co.uk/</t>
  </si>
  <si>
    <t>http://www.arag.co.uk</t>
  </si>
  <si>
    <t>http://www.bexhillukfunding.com/</t>
  </si>
  <si>
    <t>http://www.blinkis-portal.co.uk/home.aspx</t>
  </si>
  <si>
    <t>http://www.brucestevenson.co.uk</t>
  </si>
  <si>
    <t>http://www.callconnection.com/</t>
  </si>
  <si>
    <t>http://www.cfcunderwriting.com/</t>
  </si>
  <si>
    <t>http://www.compass.co.uk/</t>
  </si>
  <si>
    <t>http://www.compassuk.co.uk/</t>
  </si>
  <si>
    <t>http://www.countyins.com</t>
  </si>
  <si>
    <t>http://www.digitalrisks.co.uk</t>
  </si>
  <si>
    <t>http://www.greentriangle.biz</t>
  </si>
  <si>
    <t>http://www.heybrolly.com</t>
  </si>
  <si>
    <t>http://www.homeandlegacy.co.uk/</t>
  </si>
  <si>
    <t>http://www.keychoice.com/</t>
  </si>
  <si>
    <t>http://www.nig.com/</t>
  </si>
  <si>
    <t>http://www.pukka.co.uk/</t>
  </si>
  <si>
    <t>http://www.roadhalo.co.uk/</t>
  </si>
  <si>
    <t>http://www.towergateunderwriting.co.uk/agricultural-insurance.aspx</t>
  </si>
  <si>
    <t>http://xactware.com</t>
  </si>
  <si>
    <t>http://xlgroup.com</t>
  </si>
  <si>
    <t>http://xpekt.co.uk</t>
  </si>
  <si>
    <t>http://xsdirect.ie</t>
  </si>
  <si>
    <t>http://youtalk-insurance.com</t>
  </si>
  <si>
    <t>http://yutree.com</t>
  </si>
  <si>
    <t>https://alllife.co.za/</t>
  </si>
  <si>
    <t>https://floodexcess.com/</t>
  </si>
  <si>
    <t>https://www.ageas.co.uk/</t>
  </si>
  <si>
    <t>https://www.azuruw.com/</t>
  </si>
  <si>
    <t>https://www.bdelite.co.uk/</t>
  </si>
  <si>
    <t>https://www.bluefingroup.co.uk/</t>
  </si>
  <si>
    <t>https://www.brokernetwork.co.uk/</t>
  </si>
  <si>
    <t>https://www.buzzmove.com/</t>
  </si>
  <si>
    <t>https://www.closebrotherspf.com/</t>
  </si>
  <si>
    <t>https://www.intasure.com/uk/</t>
  </si>
  <si>
    <t>https://www.opdu.com/</t>
  </si>
  <si>
    <t>https://www.paymentshield.co.uk/</t>
  </si>
  <si>
    <t>https://www.purplepartnership.com/</t>
  </si>
  <si>
    <t>https://www.ruralinsurance.co.uk/</t>
  </si>
  <si>
    <t>https://www.tapoly.com/</t>
  </si>
  <si>
    <t>https://www.teninsurance.co.uk/</t>
  </si>
  <si>
    <t>https://www.tradex.com/</t>
  </si>
  <si>
    <t>https://www.vasek.co.uk/</t>
  </si>
  <si>
    <t>http://Yandex.ru</t>
  </si>
  <si>
    <t>http://Ask.com</t>
  </si>
  <si>
    <t>http://Quora.com</t>
  </si>
  <si>
    <t>http://Wordreference.com</t>
  </si>
  <si>
    <t>http://Givemesport.com</t>
  </si>
  <si>
    <t>http://Discordapp.com</t>
  </si>
  <si>
    <t>http://Ikea.com</t>
  </si>
  <si>
    <t>http://Yandex.ua</t>
  </si>
  <si>
    <t>https://Wikipedia.org</t>
  </si>
  <si>
    <t>http://Unblocked.srl</t>
  </si>
  <si>
    <t>http://Icloud.com</t>
  </si>
  <si>
    <t>http://Ibt.uk</t>
  </si>
  <si>
    <t>http://Ibtimes.co.uk</t>
  </si>
  <si>
    <t>http://Proxybay.one</t>
  </si>
  <si>
    <t>https://Quidco.com</t>
  </si>
  <si>
    <t>https://Nih.gov</t>
  </si>
  <si>
    <t>https://Uswitch.com</t>
  </si>
  <si>
    <t>http://Onclkds.com</t>
  </si>
  <si>
    <t>http://Mailchimp.com</t>
  </si>
  <si>
    <t>http://Vidzi.tv</t>
  </si>
  <si>
    <t>https://Indeed.com</t>
  </si>
  <si>
    <t>https://Ecosia.org</t>
  </si>
  <si>
    <t>http://Nationwide.co.uk</t>
  </si>
  <si>
    <t>http://Duckduckgo.com</t>
  </si>
  <si>
    <t>http://W3schools.com</t>
  </si>
  <si>
    <t>http://Thepiratebay.org</t>
  </si>
  <si>
    <t>http://Boohoo.com</t>
  </si>
  <si>
    <t>http://Sciencedirect.com</t>
  </si>
  <si>
    <t>https://Facebook.com</t>
  </si>
  <si>
    <t>https://Amazon.co.uk</t>
  </si>
  <si>
    <t>https://Amazon.com</t>
  </si>
  <si>
    <t>https://Pinterest.com</t>
  </si>
  <si>
    <t>https://Fbcdn.net</t>
  </si>
  <si>
    <t>https://Pinimg.com</t>
  </si>
  <si>
    <t>https://Wikimedia.org</t>
  </si>
  <si>
    <t>https://Pinterest.co.uk</t>
  </si>
  <si>
    <t>https://Amazon.de</t>
  </si>
  <si>
    <t>http://Imgur.com</t>
  </si>
  <si>
    <t>http://Popcash.net</t>
  </si>
  <si>
    <t>https://Bet365.com</t>
  </si>
  <si>
    <t>https://Yell.com</t>
  </si>
  <si>
    <t>https://Researchgate.net</t>
  </si>
  <si>
    <t>http://Linkedin.com</t>
  </si>
  <si>
    <t>http://Stackoverflow.com</t>
  </si>
  <si>
    <t>http://Popads.net</t>
  </si>
  <si>
    <t>http://1and1.co.uk</t>
  </si>
  <si>
    <t>https://Live.com</t>
  </si>
  <si>
    <t>http://Xvideos.com</t>
  </si>
  <si>
    <t>http://Xhamster.com</t>
  </si>
  <si>
    <t>http://Bbc.com</t>
  </si>
  <si>
    <t>http://Thevideo.me</t>
  </si>
  <si>
    <t>http://Mediawhirl.net</t>
  </si>
  <si>
    <t>http://Adf.ly</t>
  </si>
  <si>
    <t>http://Doublepimp.com</t>
  </si>
  <si>
    <t>https://Dropbox.com</t>
  </si>
  <si>
    <t>http://Instagram.com</t>
  </si>
  <si>
    <t>http://Www.gov.uk</t>
  </si>
  <si>
    <t>http://Xnxx.com</t>
  </si>
  <si>
    <t>http://Direct.gov.uk</t>
  </si>
  <si>
    <t>http://Ft.com</t>
  </si>
  <si>
    <t>http://Fiverr.com</t>
  </si>
  <si>
    <t>http://Superuser.com</t>
  </si>
  <si>
    <t>http://Europa.eu</t>
  </si>
  <si>
    <t>https://Service.gov.uk</t>
  </si>
  <si>
    <t>https://Topcashback.co.uk</t>
  </si>
  <si>
    <t>https://Wix.com</t>
  </si>
  <si>
    <t>http://Bing.com</t>
  </si>
  <si>
    <t>http://Youporn.com</t>
  </si>
  <si>
    <t>http://Ultimate-guitar.com</t>
  </si>
  <si>
    <t>http://Shopify.com</t>
  </si>
  <si>
    <t>http://Adultwork.com</t>
  </si>
  <si>
    <t>http://Savefrom.net</t>
  </si>
  <si>
    <t>https://Zara.com</t>
  </si>
  <si>
    <t>https://Timeanddate.com</t>
  </si>
  <si>
    <t>http://Vk.com</t>
  </si>
  <si>
    <t>http://Rightmove.co.uk</t>
  </si>
  <si>
    <t>http://Hotukdeals.com</t>
  </si>
  <si>
    <t>http://4chan.org</t>
  </si>
  <si>
    <t>http://Rumble.com</t>
  </si>
  <si>
    <t>http://Slack.com</t>
  </si>
  <si>
    <t>http://Beeg.com</t>
  </si>
  <si>
    <t>http://Fanfiction.net</t>
  </si>
  <si>
    <t>http://Kayak.co.uk</t>
  </si>
  <si>
    <t>http://Wayfair.co.uk</t>
  </si>
  <si>
    <t>https://Onlinevideoconverter.com</t>
  </si>
  <si>
    <t>https://Coinbase.com</t>
  </si>
  <si>
    <t>http://Office.com</t>
  </si>
  <si>
    <t>http://Mail.ru</t>
  </si>
  <si>
    <t>http://Speedtest.net</t>
  </si>
  <si>
    <t>http://Thekitchn.com</t>
  </si>
  <si>
    <t>http://Worldpay.com</t>
  </si>
  <si>
    <t>http://Gear4music.com</t>
  </si>
  <si>
    <t>https://Netflix.com</t>
  </si>
  <si>
    <t>https://Msn.com</t>
  </si>
  <si>
    <t>https://Canva.com</t>
  </si>
  <si>
    <t>https://Okcupid.com</t>
  </si>
  <si>
    <t>http://Wordpress.com</t>
  </si>
  <si>
    <t>http://Ok.ru</t>
  </si>
  <si>
    <t>http://Trustpilot.com</t>
  </si>
  <si>
    <t>http://Humblebundle.com</t>
  </si>
  <si>
    <t>http://Themeforest.net</t>
  </si>
  <si>
    <t>http://Manchester.ac.uk</t>
  </si>
  <si>
    <t>http://Onet.pl</t>
  </si>
  <si>
    <t>https://Flickr.com</t>
  </si>
  <si>
    <t>https://Files.wordpress.com</t>
  </si>
  <si>
    <t>https://Weebly.com</t>
  </si>
  <si>
    <t>https://Mail.com</t>
  </si>
  <si>
    <t>https://Myfitnesspal.com</t>
  </si>
  <si>
    <t>http://Autotrader.co.uk</t>
  </si>
  <si>
    <t>http://Stackexchange.com</t>
  </si>
  <si>
    <t>http://Gfycat.com</t>
  </si>
  <si>
    <t>http://Tfl.gov.uk</t>
  </si>
  <si>
    <t>http://Roblox.com</t>
  </si>
  <si>
    <t>http://Convert2mp3.net</t>
  </si>
  <si>
    <t>http://Thestudentroom.co.uk</t>
  </si>
  <si>
    <t>http://Cv-library.co.uk</t>
  </si>
  <si>
    <t>http://Myfreecams.com</t>
  </si>
  <si>
    <t>http://Cam.ac.uk</t>
  </si>
  <si>
    <t>http://Sourceforge.net</t>
  </si>
  <si>
    <t>http://Bitly.com</t>
  </si>
  <si>
    <t>http://Gizmodo.com</t>
  </si>
  <si>
    <t>http://Alluc.ee</t>
  </si>
  <si>
    <t>https://Dominos.co.uk</t>
  </si>
  <si>
    <t>https://Zoho.com</t>
  </si>
  <si>
    <t>https://Lifewire.com</t>
  </si>
  <si>
    <t>http://Pornhub.com</t>
  </si>
  <si>
    <t>http://Lloydsbank.co.uk</t>
  </si>
  <si>
    <t>http://Lloydsbank.com</t>
  </si>
  <si>
    <t>http://Movieweb.com</t>
  </si>
  <si>
    <t>http://Breitbart.com</t>
  </si>
  <si>
    <t>http://Pixabay.com</t>
  </si>
  <si>
    <t>https://Redd.it</t>
  </si>
  <si>
    <t>https://Blogspot.com</t>
  </si>
  <si>
    <t>https://Groupon.co.uk</t>
  </si>
  <si>
    <t>https://Blogger.com</t>
  </si>
  <si>
    <t>https://Spareroom.co.uk</t>
  </si>
  <si>
    <t>https://Mmofreegames.online</t>
  </si>
  <si>
    <t>http://Soundcloud.com</t>
  </si>
  <si>
    <t>http://Reallifecam.com</t>
  </si>
  <si>
    <t>http://Openload.co</t>
  </si>
  <si>
    <t>http://Moneysupermarket.com</t>
  </si>
  <si>
    <t>http://Monster.co.uk</t>
  </si>
  <si>
    <t>http://Liftable.com</t>
  </si>
  <si>
    <t>https://Zoopla.co.uk</t>
  </si>
  <si>
    <t>https://Atlassian.net</t>
  </si>
  <si>
    <t>https://Giffgaff.com</t>
  </si>
  <si>
    <t>https://Slideshare.net</t>
  </si>
  <si>
    <t>https://Ancestry.co.uk</t>
  </si>
  <si>
    <t>https://Softonic.com</t>
  </si>
  <si>
    <t>http://Diply.com</t>
  </si>
  <si>
    <t>http://Airbnb.co.uk</t>
  </si>
  <si>
    <t>http://Moneysavingexpert.com</t>
  </si>
  <si>
    <t>http://Standard.co.uk</t>
  </si>
  <si>
    <t>http://Nowtv.com</t>
  </si>
  <si>
    <t>http://Theaa.com</t>
  </si>
  <si>
    <t>http://Slc.co.uk</t>
  </si>
  <si>
    <t>https://Bbc.co.uk</t>
  </si>
  <si>
    <t>https://Cnet.com</t>
  </si>
  <si>
    <t>https://Pof.com</t>
  </si>
  <si>
    <t>https://Discogs.com</t>
  </si>
  <si>
    <t>https://Ocado.com</t>
  </si>
  <si>
    <t>https://Squarespace.com</t>
  </si>
  <si>
    <t>http://Yahoo.com</t>
  </si>
  <si>
    <t>http://Skysports.com</t>
  </si>
  <si>
    <t>http://Thetrainline.com</t>
  </si>
  <si>
    <t>http://Hclips.com</t>
  </si>
  <si>
    <t>http://Screwfix.com</t>
  </si>
  <si>
    <t>http://Alibaba.com</t>
  </si>
  <si>
    <t>http://Taboola.com</t>
  </si>
  <si>
    <t>http://Livejournal.com</t>
  </si>
  <si>
    <t>http://Halfords.com</t>
  </si>
  <si>
    <t>http://Bankofscotland.co.uk</t>
  </si>
  <si>
    <t>http://Flirt4free.com</t>
  </si>
  <si>
    <t>http://Techcrunch.com</t>
  </si>
  <si>
    <t>https://Just-eat.co.uk</t>
  </si>
  <si>
    <t>https://Mozilla.org</t>
  </si>
  <si>
    <t>https://Godaddy.com</t>
  </si>
  <si>
    <t>http://Reddit.com</t>
  </si>
  <si>
    <t>http://Independent.co.uk</t>
  </si>
  <si>
    <t>http://Redtube.com</t>
  </si>
  <si>
    <t>http://Urbandictionary.com</t>
  </si>
  <si>
    <t>http://Myanimelist.net</t>
  </si>
  <si>
    <t>http://Which.co.uk</t>
  </si>
  <si>
    <t>http://Ucl.ac.uk</t>
  </si>
  <si>
    <t>https://Microsoft.com</t>
  </si>
  <si>
    <t>https://Hubspot.com</t>
  </si>
  <si>
    <t>https://Upwork.com</t>
  </si>
  <si>
    <t>https://Hotels.com</t>
  </si>
  <si>
    <t>http://Providr.com</t>
  </si>
  <si>
    <t>http://Marksandspencer.com</t>
  </si>
  <si>
    <t>http://Udemy.com</t>
  </si>
  <si>
    <t>http://Iflscience.com</t>
  </si>
  <si>
    <t>http://Co-operativebank.co.uk</t>
  </si>
  <si>
    <t>https://Booking.com</t>
  </si>
  <si>
    <t>https://Office365.com</t>
  </si>
  <si>
    <t>http://Nationalrail.co.uk</t>
  </si>
  <si>
    <t>http://9gag.com</t>
  </si>
  <si>
    <t>http://Tomshardware.co.uk</t>
  </si>
  <si>
    <t>http://Vivastreet.co.uk</t>
  </si>
  <si>
    <t>https://Wikia.com</t>
  </si>
  <si>
    <t>https://Spotify.com</t>
  </si>
  <si>
    <t>https://Forbes.com</t>
  </si>
  <si>
    <t>https://Mediafire.com</t>
  </si>
  <si>
    <t>https://Change.org</t>
  </si>
  <si>
    <t>http://Skyscanner.net</t>
  </si>
  <si>
    <t>http://Channel4.com</t>
  </si>
  <si>
    <t>http://Companieshouse.gov.uk</t>
  </si>
  <si>
    <t>http://Reed.co.uk</t>
  </si>
  <si>
    <t>http://Outbrain.com</t>
  </si>
  <si>
    <t>http://Futhead.com</t>
  </si>
  <si>
    <t>http://Azlyrics.com</t>
  </si>
  <si>
    <t>http://Imagefap.com</t>
  </si>
  <si>
    <t>https://Youtube.com</t>
  </si>
  <si>
    <t>https://Apple.com</t>
  </si>
  <si>
    <t>https://Gamefaqs.com</t>
  </si>
  <si>
    <t>https://Box.com</t>
  </si>
  <si>
    <t>http://Whatsapp.com</t>
  </si>
  <si>
    <t>http://Comparethemarket.com</t>
  </si>
  <si>
    <t>http://Hootsuite.com</t>
  </si>
  <si>
    <t>http://Tvguide.co.uk</t>
  </si>
  <si>
    <t>https://Strava.com</t>
  </si>
  <si>
    <t>http://Gumtree.com</t>
  </si>
  <si>
    <t>http://National-lottery.co.uk</t>
  </si>
  <si>
    <t>http://Huffingtonpost.co.uk</t>
  </si>
  <si>
    <t>http://Digitalspy.com</t>
  </si>
  <si>
    <t>http://Hotmovs.com</t>
  </si>
  <si>
    <t>http://Halifax.co.uk</t>
  </si>
  <si>
    <t>http://Binarylp.com</t>
  </si>
  <si>
    <t>http://Eurogamer.net</t>
  </si>
  <si>
    <t>http://Thomson.co.uk</t>
  </si>
  <si>
    <t>http://Gocompare.com</t>
  </si>
  <si>
    <t>https://Hm.com</t>
  </si>
  <si>
    <t>http://Dailymail.co.uk</t>
  </si>
  <si>
    <t>http://Txxx.com</t>
  </si>
  <si>
    <t>http://Chaturbate.com</t>
  </si>
  <si>
    <t>http://Streamable.com</t>
  </si>
  <si>
    <t>http://Metoffice.gov.uk</t>
  </si>
  <si>
    <t>http://Dailystar.co.uk</t>
  </si>
  <si>
    <t>http://Jobsite.co.uk</t>
  </si>
  <si>
    <t>http://Adidas.co.uk</t>
  </si>
  <si>
    <t>http://Cambridge.org</t>
  </si>
  <si>
    <t>https://Battle.net</t>
  </si>
  <si>
    <t>https://Barclaycard.co.uk</t>
  </si>
  <si>
    <t>https://Goodreads.com</t>
  </si>
  <si>
    <t>https://Skype.com</t>
  </si>
  <si>
    <t>https://Justgiving.com</t>
  </si>
  <si>
    <t>https://G2a.com</t>
  </si>
  <si>
    <t>http://Imdb.com</t>
  </si>
  <si>
    <t>http://Trello.com</t>
  </si>
  <si>
    <t>http://Itsgoneviral.com</t>
  </si>
  <si>
    <t>http://Spankbang.com</t>
  </si>
  <si>
    <t>http://Xe.com</t>
  </si>
  <si>
    <t>http://Ebuyer.com</t>
  </si>
  <si>
    <t>http://Pornhublive.com</t>
  </si>
  <si>
    <t>http://Yify-torrent.org</t>
  </si>
  <si>
    <t>http://Vporn.com</t>
  </si>
  <si>
    <t>https://Barclays.co.uk</t>
  </si>
  <si>
    <t>http://Bt.com</t>
  </si>
  <si>
    <t>http://Dailymotion.com</t>
  </si>
  <si>
    <t>http://Nytimes.com</t>
  </si>
  <si>
    <t>http://Healthunlocked.com</t>
  </si>
  <si>
    <t>http://Taleo.net</t>
  </si>
  <si>
    <t>https://Oracle.com</t>
  </si>
  <si>
    <t>https://Mumsnet.com</t>
  </si>
  <si>
    <t>https://Americanexpress.com</t>
  </si>
  <si>
    <t>http://Upornia.com</t>
  </si>
  <si>
    <t>http://Wowhead.com</t>
  </si>
  <si>
    <t>http://Very.co.uk</t>
  </si>
  <si>
    <t>http://Bloomberg.com</t>
  </si>
  <si>
    <t>http://Dailyfeed.co.uk</t>
  </si>
  <si>
    <t>http://Asana.com</t>
  </si>
  <si>
    <t>https://Thesun.co.uk</t>
  </si>
  <si>
    <t>https://Eventbrite.co.uk</t>
  </si>
  <si>
    <t>https://Arcot.com</t>
  </si>
  <si>
    <t>https://Showmyhomework.co.uk</t>
  </si>
  <si>
    <t>http://Etsy.com</t>
  </si>
  <si>
    <t>http://Mywatchseries.ac</t>
  </si>
  <si>
    <t>http://Dictionary.com</t>
  </si>
  <si>
    <t>http://Lankasri.com</t>
  </si>
  <si>
    <t>https://Nike.com</t>
  </si>
  <si>
    <t>https://Thetimes.co.uk</t>
  </si>
  <si>
    <t>https://Hp.com</t>
  </si>
  <si>
    <t>https://Howtogeek.com</t>
  </si>
  <si>
    <t>https://Hmrc.gov.uk</t>
  </si>
  <si>
    <t>http://Telegraph.co.uk</t>
  </si>
  <si>
    <t>http://Salesforce.com</t>
  </si>
  <si>
    <t>http://Royalmail.com</t>
  </si>
  <si>
    <t>http://Thesaurus.com</t>
  </si>
  <si>
    <t>http://O2.co.uk</t>
  </si>
  <si>
    <t>http://Rutracker.org</t>
  </si>
  <si>
    <t>http://Vodafone.co.uk</t>
  </si>
  <si>
    <t>http://Ox.ac.uk</t>
  </si>
  <si>
    <t>http://Reuters.com</t>
  </si>
  <si>
    <t>http://Washingtonpost.com</t>
  </si>
  <si>
    <t>http://Tescobank.com</t>
  </si>
  <si>
    <t>http://Mega.nz</t>
  </si>
  <si>
    <t>https://Leagueoflegends.com</t>
  </si>
  <si>
    <t>https://Gamespot.com</t>
  </si>
  <si>
    <t>https://Audible.co.uk</t>
  </si>
  <si>
    <t>http://Asda.com</t>
  </si>
  <si>
    <t>http://Trustedreviews.com</t>
  </si>
  <si>
    <t>http://Infusionsoft.com</t>
  </si>
  <si>
    <t>http://Espncricinfo.com</t>
  </si>
  <si>
    <t>http://Williamhill.com</t>
  </si>
  <si>
    <t>http://Siteadvisor.com</t>
  </si>
  <si>
    <t>https://Natwest.com</t>
  </si>
  <si>
    <t>http://Wetransfer.com</t>
  </si>
  <si>
    <t>http://Sportsdirect.com</t>
  </si>
  <si>
    <t>http://Wickes.co.uk</t>
  </si>
  <si>
    <t>https://Livejasmin.com</t>
  </si>
  <si>
    <t>https://Cnn.com</t>
  </si>
  <si>
    <t>https://Zendesk.com</t>
  </si>
  <si>
    <t>https://Glassdoor.co.uk</t>
  </si>
  <si>
    <t>http://Tripadvisor.co.uk</t>
  </si>
  <si>
    <t>http://Bongacams.com</t>
  </si>
  <si>
    <t>http://Express.co.uk</t>
  </si>
  <si>
    <t>http://Football365.com</t>
  </si>
  <si>
    <t>http://Watchseries.do</t>
  </si>
  <si>
    <t>http://Houseoffraser.co.uk</t>
  </si>
  <si>
    <t>http://Coinmarketcap.com</t>
  </si>
  <si>
    <t>http://Meetup.com</t>
  </si>
  <si>
    <t>http://Rt.com</t>
  </si>
  <si>
    <t>https://Vice.com</t>
  </si>
  <si>
    <t>https://Skybet.com</t>
  </si>
  <si>
    <t>http://Asos.com</t>
  </si>
  <si>
    <t>http://Diy.com</t>
  </si>
  <si>
    <t>http://Giphy.com</t>
  </si>
  <si>
    <t>http://Boredpanda.com</t>
  </si>
  <si>
    <t>http://Archive.org</t>
  </si>
  <si>
    <t>http://Nme.com</t>
  </si>
  <si>
    <t>http://Tube8.com</t>
  </si>
  <si>
    <t>http://Liveleak.com</t>
  </si>
  <si>
    <t>https://Sagepay.com</t>
  </si>
  <si>
    <t>http://Businessinsider.com</t>
  </si>
  <si>
    <t>http://Three.co.uk</t>
  </si>
  <si>
    <t>http://Motherless.com</t>
  </si>
  <si>
    <t>https://Custhelp.com</t>
  </si>
  <si>
    <t>http://Gyazo.com</t>
  </si>
  <si>
    <t>http://Github.io</t>
  </si>
  <si>
    <t>http://Accuweather.com</t>
  </si>
  <si>
    <t>http://Overclockers.co.uk</t>
  </si>
  <si>
    <t>https://Wittyfeed.com</t>
  </si>
  <si>
    <t>https://Webuy.com</t>
  </si>
  <si>
    <t>http://Futbin.com</t>
  </si>
  <si>
    <t>https://Twitch.tv</t>
  </si>
  <si>
    <t>https://Santander.co.uk</t>
  </si>
  <si>
    <t>https://Theverge.com</t>
  </si>
  <si>
    <t>http://Hitc.com</t>
  </si>
  <si>
    <t>http://Mirror.co.uk</t>
  </si>
  <si>
    <t>http://Gamepedia.com</t>
  </si>
  <si>
    <t>http://Tkmaxx.com</t>
  </si>
  <si>
    <t>http://Carphonewarehouse.com</t>
  </si>
  <si>
    <t>https://Hsbc.co.uk</t>
  </si>
  <si>
    <t>http://Virginmedia.com</t>
  </si>
  <si>
    <t>http://Next.co.uk</t>
  </si>
  <si>
    <t>http://Kissanime.ru</t>
  </si>
  <si>
    <t>http://Wordpress.org</t>
  </si>
  <si>
    <t>https://Buzzfeed.com</t>
  </si>
  <si>
    <t>http://Deliveroo.co.uk</t>
  </si>
  <si>
    <t>http://Bbcgoodfood.com</t>
  </si>
  <si>
    <t>http://Feedly.com</t>
  </si>
  <si>
    <t>http://Patreon.com</t>
  </si>
  <si>
    <t>https://Tsb.co.uk</t>
  </si>
  <si>
    <t>https://Rottentomatoes.com</t>
  </si>
  <si>
    <t>http://Dingit.tv</t>
  </si>
  <si>
    <t>http://Ee.co.uk</t>
  </si>
  <si>
    <t>http://Medium.com</t>
  </si>
  <si>
    <t>http://Radiotimes.com</t>
  </si>
  <si>
    <t>http://Webmd.com</t>
  </si>
  <si>
    <t>http://Vimeo.com</t>
  </si>
  <si>
    <t>http://Pistonheads.com</t>
  </si>
  <si>
    <t>https://Ebay.co.uk</t>
  </si>
  <si>
    <t>https://Unilad.co.uk</t>
  </si>
  <si>
    <t>https://Ibm.com</t>
  </si>
  <si>
    <t>http://Ryanair.com</t>
  </si>
  <si>
    <t>http://Nationalexpress.com</t>
  </si>
  <si>
    <t>http://Twitter.com</t>
  </si>
  <si>
    <t>http://Github.com</t>
  </si>
  <si>
    <t>http://Lastminute.com</t>
  </si>
  <si>
    <t>https://Ebay.com</t>
  </si>
  <si>
    <t>https://Easyjet.com</t>
  </si>
  <si>
    <t>https://Boots.com</t>
  </si>
  <si>
    <t>https://Messenger.com</t>
  </si>
  <si>
    <t>https://Aol.com</t>
  </si>
  <si>
    <t>https://Shutterstock.com</t>
  </si>
  <si>
    <t>https://Xero.com</t>
  </si>
  <si>
    <t>http://Genius.com</t>
  </si>
  <si>
    <t>http://Debenhams.com</t>
  </si>
  <si>
    <t>http://Bodybuilding.com</t>
  </si>
  <si>
    <t>https://Johnlewis.com</t>
  </si>
  <si>
    <t>http://Bandcamp.com</t>
  </si>
  <si>
    <t>http://Argos.co.uk</t>
  </si>
  <si>
    <t>http://Ticketmaster.co.uk</t>
  </si>
  <si>
    <t>http://Warhistoryonline.com</t>
  </si>
  <si>
    <t>http://Homebase.co.uk</t>
  </si>
  <si>
    <t>http://Sainsburys.co.uk</t>
  </si>
  <si>
    <t>http://Wp.pl</t>
  </si>
  <si>
    <t>https://Www.nhs.uk</t>
  </si>
  <si>
    <t>http://Huffingtonpost.com</t>
  </si>
  <si>
    <t>http://Hdzog.com</t>
  </si>
  <si>
    <t>http://Aliexpress.com</t>
  </si>
  <si>
    <t>http://Zippyshare.com</t>
  </si>
  <si>
    <t>https://Wikihow.com</t>
  </si>
  <si>
    <t>https://Betfair.com</t>
  </si>
  <si>
    <t>http://Tumblr.com</t>
  </si>
  <si>
    <t>http://Fmovies.is</t>
  </si>
  <si>
    <t>http://Timeout.com</t>
  </si>
  <si>
    <t>https://Cineworld.co.uk</t>
  </si>
  <si>
    <t>http://Solarmoviez.to</t>
  </si>
  <si>
    <t>http://Steamcommunity.com</t>
  </si>
  <si>
    <t>http://Deviantart.com</t>
  </si>
  <si>
    <t>http://Game.co.uk</t>
  </si>
  <si>
    <t>http://Steampowered.com</t>
  </si>
  <si>
    <t>https://Indy100.com</t>
  </si>
  <si>
    <t>http://Topix.com</t>
  </si>
  <si>
    <t>http://Thevintagenews.com</t>
  </si>
  <si>
    <t>https://Kickstarter.com</t>
  </si>
  <si>
    <t>http://Newlook.com</t>
  </si>
  <si>
    <t>http://Lifebuzz.com</t>
  </si>
  <si>
    <t>http://Comicbook.com</t>
  </si>
  <si>
    <t>http://Scribol.com</t>
  </si>
  <si>
    <t>http://Skiddle.com</t>
  </si>
  <si>
    <t>http://Ladbible.com</t>
  </si>
  <si>
    <t>http://Sportbible.com</t>
  </si>
  <si>
    <t>http://Pretty52.com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</si>
</sst>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9" fontId="0" fillId="0" borderId="0" xfId="1" applyFont="1"/>
    <xf numFmtId="2" fontId="0" fillId="0" borderId="0" xfId="0" applyNumberFormat="1"/>
    <xf numFmtId="1" fontId="0" fillId="0" borderId="0" xfId="1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2" fontId="0" fillId="4" borderId="5" xfId="0" applyNumberFormat="1" applyFont="1" applyFill="1" applyBorder="1"/>
    <xf numFmtId="2" fontId="0" fillId="3" borderId="5" xfId="0" applyNumberFormat="1" applyFont="1" applyFill="1" applyBorder="1"/>
    <xf numFmtId="0" fontId="0" fillId="4" borderId="7" xfId="0" applyFont="1" applyFill="1" applyBorder="1"/>
    <xf numFmtId="22" fontId="0" fillId="3" borderId="5" xfId="0" applyNumberFormat="1" applyFont="1" applyFill="1" applyBorder="1"/>
    <xf numFmtId="0" fontId="0" fillId="3" borderId="5" xfId="0" applyNumberFormat="1" applyFont="1" applyFill="1" applyBorder="1"/>
    <xf numFmtId="22" fontId="0" fillId="4" borderId="5" xfId="0" applyNumberFormat="1" applyFont="1" applyFill="1" applyBorder="1"/>
    <xf numFmtId="0" fontId="0" fillId="4" borderId="5" xfId="0" applyNumberFormat="1" applyFont="1" applyFill="1" applyBorder="1"/>
    <xf numFmtId="0" fontId="0" fillId="4" borderId="8" xfId="0" applyFont="1" applyFill="1" applyBorder="1"/>
    <xf numFmtId="22" fontId="0" fillId="4" borderId="8" xfId="0" applyNumberFormat="1" applyFont="1" applyFill="1" applyBorder="1"/>
    <xf numFmtId="0" fontId="0" fillId="4" borderId="9" xfId="0" applyFont="1" applyFill="1" applyBorder="1"/>
    <xf numFmtId="2" fontId="0" fillId="4" borderId="8" xfId="0" applyNumberFormat="1" applyFont="1" applyFill="1" applyBorder="1"/>
    <xf numFmtId="22" fontId="0" fillId="0" borderId="0" xfId="0" applyNumberFormat="1"/>
    <xf numFmtId="0" fontId="0" fillId="0" borderId="5" xfId="0" applyFont="1" applyFill="1" applyBorder="1"/>
    <xf numFmtId="0" fontId="0" fillId="0" borderId="8" xfId="0" applyFont="1" applyFill="1" applyBorder="1"/>
  </cellXfs>
  <cellStyles count="2">
    <cellStyle name="Normal" xfId="0" builtinId="0"/>
    <cellStyle name="Percent" xfId="1" builtinId="5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7" formatCode="dd/mm/yyyy\ hh:mm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7" formatCode="dd/mm/yyyy\ hh:mm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bottom style="thick">
          <color theme="0"/>
        </bottom>
      </border>
    </dxf>
    <dxf>
      <border outline="0">
        <right style="thin">
          <color theme="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7" formatCode="dd/mm/yyyy\ hh:mm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7" formatCode="dd/mm/yyyy\ hh:mm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bottom style="thick">
          <color theme="0"/>
        </bottom>
      </border>
    </dxf>
    <dxf>
      <numFmt numFmtId="0" formatCode="General"/>
    </dxf>
    <dxf>
      <numFmt numFmtId="27" formatCode="dd/mm/yyyy\ hh:mm"/>
    </dxf>
    <dxf>
      <numFmt numFmtId="27" formatCode="dd/mm/yyyy\ 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'Graphs &amp; Summary'!$B$1</c:f>
              <c:strCache>
                <c:ptCount val="1"/>
                <c:pt idx="0">
                  <c:v>Top UK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'Graphs &amp; Summary'!$A$11:$A$19</c:f>
              <c:strCache>
                <c:ptCount val="9"/>
                <c:pt idx="0">
                  <c:v>Avoid Redirects</c:v>
                </c:pt>
                <c:pt idx="1">
                  <c:v>Server Side Compression</c:v>
                </c:pt>
                <c:pt idx="2">
                  <c:v>Minified CSS</c:v>
                </c:pt>
                <c:pt idx="3">
                  <c:v>Minified HTML</c:v>
                </c:pt>
                <c:pt idx="4">
                  <c:v>Minified JS</c:v>
                </c:pt>
                <c:pt idx="5">
                  <c:v>Avoiding Render Blocking Resources</c:v>
                </c:pt>
                <c:pt idx="6">
                  <c:v>Optimised Images</c:v>
                </c:pt>
                <c:pt idx="7">
                  <c:v>Prioritising Visible Content</c:v>
                </c:pt>
                <c:pt idx="8">
                  <c:v>Leveraging Browser Caching</c:v>
                </c:pt>
              </c:strCache>
            </c:strRef>
          </c:cat>
          <c:val>
            <c:numRef>
              <c:f>'Graphs &amp; Summary'!$B$11:$B$19</c:f>
              <c:numCache>
                <c:formatCode>0%</c:formatCode>
                <c:ptCount val="9"/>
                <c:pt idx="0">
                  <c:v>0.851764705882353</c:v>
                </c:pt>
                <c:pt idx="1">
                  <c:v>0.402352941176471</c:v>
                </c:pt>
                <c:pt idx="2">
                  <c:v>0.807058823529412</c:v>
                </c:pt>
                <c:pt idx="3">
                  <c:v>0.68</c:v>
                </c:pt>
                <c:pt idx="4">
                  <c:v>0.501176470588235</c:v>
                </c:pt>
                <c:pt idx="5">
                  <c:v>0.04</c:v>
                </c:pt>
                <c:pt idx="6">
                  <c:v>0.08</c:v>
                </c:pt>
                <c:pt idx="7">
                  <c:v>0.668235294117647</c:v>
                </c:pt>
                <c:pt idx="8">
                  <c:v>0.0235294117647059</c:v>
                </c:pt>
              </c:numCache>
            </c:numRef>
          </c:val>
        </c:ser>
        <c:ser>
          <c:idx val="1"/>
          <c:order val="1"/>
          <c:tx>
            <c:strRef>
              <c:f>'Graphs &amp; Summary'!$C$1</c:f>
              <c:strCache>
                <c:ptCount val="1"/>
                <c:pt idx="0">
                  <c:v>Insurance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&amp; Summary'!$A$11:$A$19</c:f>
              <c:strCache>
                <c:ptCount val="9"/>
                <c:pt idx="0">
                  <c:v>Avoid Redirects</c:v>
                </c:pt>
                <c:pt idx="1">
                  <c:v>Server Side Compression</c:v>
                </c:pt>
                <c:pt idx="2">
                  <c:v>Minified CSS</c:v>
                </c:pt>
                <c:pt idx="3">
                  <c:v>Minified HTML</c:v>
                </c:pt>
                <c:pt idx="4">
                  <c:v>Minified JS</c:v>
                </c:pt>
                <c:pt idx="5">
                  <c:v>Avoiding Render Blocking Resources</c:v>
                </c:pt>
                <c:pt idx="6">
                  <c:v>Optimised Images</c:v>
                </c:pt>
                <c:pt idx="7">
                  <c:v>Prioritising Visible Content</c:v>
                </c:pt>
                <c:pt idx="8">
                  <c:v>Leveraging Browser Caching</c:v>
                </c:pt>
              </c:strCache>
            </c:strRef>
          </c:cat>
          <c:val>
            <c:numRef>
              <c:f>'Graphs &amp; Summary'!$C$11:$C$19</c:f>
              <c:numCache>
                <c:formatCode>0%</c:formatCode>
                <c:ptCount val="9"/>
                <c:pt idx="0">
                  <c:v>0.790513833992095</c:v>
                </c:pt>
                <c:pt idx="1">
                  <c:v>0.389328063241107</c:v>
                </c:pt>
                <c:pt idx="2">
                  <c:v>0.442687747035573</c:v>
                </c:pt>
                <c:pt idx="3">
                  <c:v>0.49802371541502</c:v>
                </c:pt>
                <c:pt idx="4">
                  <c:v>0.314229249011858</c:v>
                </c:pt>
                <c:pt idx="5">
                  <c:v>0.0177865612648221</c:v>
                </c:pt>
                <c:pt idx="6">
                  <c:v>0.0632411067193676</c:v>
                </c:pt>
                <c:pt idx="7">
                  <c:v>0.83399209486166</c:v>
                </c:pt>
                <c:pt idx="8">
                  <c:v>0.0237154150197628</c:v>
                </c:pt>
              </c:numCache>
            </c:numRef>
          </c:val>
        </c:ser>
        <c:ser>
          <c:idx val="2"/>
          <c:order val="2"/>
          <c:tx>
            <c:strRef>
              <c:f>'Graphs &amp; Summary'!$D$1</c:f>
              <c:strCache>
                <c:ptCount val="1"/>
                <c:pt idx="0">
                  <c:v>InsurTech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'Graphs &amp; Summary'!$A$11:$A$19</c:f>
              <c:strCache>
                <c:ptCount val="9"/>
                <c:pt idx="0">
                  <c:v>Avoid Redirects</c:v>
                </c:pt>
                <c:pt idx="1">
                  <c:v>Server Side Compression</c:v>
                </c:pt>
                <c:pt idx="2">
                  <c:v>Minified CSS</c:v>
                </c:pt>
                <c:pt idx="3">
                  <c:v>Minified HTML</c:v>
                </c:pt>
                <c:pt idx="4">
                  <c:v>Minified JS</c:v>
                </c:pt>
                <c:pt idx="5">
                  <c:v>Avoiding Render Blocking Resources</c:v>
                </c:pt>
                <c:pt idx="6">
                  <c:v>Optimised Images</c:v>
                </c:pt>
                <c:pt idx="7">
                  <c:v>Prioritising Visible Content</c:v>
                </c:pt>
                <c:pt idx="8">
                  <c:v>Leveraging Browser Caching</c:v>
                </c:pt>
              </c:strCache>
            </c:strRef>
          </c:cat>
          <c:val>
            <c:numRef>
              <c:f>'Graphs &amp; Summary'!$D$11:$D$19</c:f>
              <c:numCache>
                <c:formatCode>0%</c:formatCode>
                <c:ptCount val="9"/>
                <c:pt idx="0">
                  <c:v>0.875</c:v>
                </c:pt>
                <c:pt idx="1">
                  <c:v>0.3125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0.0</c:v>
                </c:pt>
                <c:pt idx="6">
                  <c:v>0.0</c:v>
                </c:pt>
                <c:pt idx="7">
                  <c:v>0.9375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axId val="-1259826176"/>
        <c:axId val="-1259824400"/>
      </c:barChart>
      <c:catAx>
        <c:axId val="-125982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9824400"/>
        <c:crosses val="autoZero"/>
        <c:auto val="1"/>
        <c:lblAlgn val="ctr"/>
        <c:lblOffset val="100"/>
        <c:noMultiLvlLbl val="0"/>
      </c:catAx>
      <c:valAx>
        <c:axId val="-1259824400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982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'Graphs &amp; Summary'!$A$6</c:f>
              <c:strCache>
                <c:ptCount val="1"/>
                <c:pt idx="0">
                  <c:v>JS Resources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&amp; Summary'!$B$1:$D$1</c:f>
              <c:strCache>
                <c:ptCount val="3"/>
                <c:pt idx="0">
                  <c:v>Top UK</c:v>
                </c:pt>
                <c:pt idx="1">
                  <c:v>Insurance</c:v>
                </c:pt>
                <c:pt idx="2">
                  <c:v>InsurTech</c:v>
                </c:pt>
              </c:strCache>
            </c:strRef>
          </c:cat>
          <c:val>
            <c:numRef>
              <c:f>'Graphs &amp; Summary'!$B$6:$D$6</c:f>
              <c:numCache>
                <c:formatCode>General</c:formatCode>
                <c:ptCount val="3"/>
                <c:pt idx="0">
                  <c:v>33.0</c:v>
                </c:pt>
                <c:pt idx="1">
                  <c:v>18.0</c:v>
                </c:pt>
                <c:pt idx="2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'Graphs &amp; Summary'!$A$7</c:f>
              <c:strCache>
                <c:ptCount val="1"/>
                <c:pt idx="0">
                  <c:v>CSS Resources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'Graphs &amp; Summary'!$B$1:$D$1</c:f>
              <c:strCache>
                <c:ptCount val="3"/>
                <c:pt idx="0">
                  <c:v>Top UK</c:v>
                </c:pt>
                <c:pt idx="1">
                  <c:v>Insurance</c:v>
                </c:pt>
                <c:pt idx="2">
                  <c:v>InsurTech</c:v>
                </c:pt>
              </c:strCache>
            </c:strRef>
          </c:cat>
          <c:val>
            <c:numRef>
              <c:f>'Graphs &amp; Summary'!$B$7:$D$7</c:f>
              <c:numCache>
                <c:formatCode>General</c:formatCode>
                <c:ptCount val="3"/>
                <c:pt idx="0">
                  <c:v>5.0</c:v>
                </c:pt>
                <c:pt idx="1">
                  <c:v>7.0</c:v>
                </c:pt>
                <c:pt idx="2">
                  <c:v>5.0</c:v>
                </c:pt>
              </c:numCache>
            </c:numRef>
          </c:val>
        </c:ser>
        <c:ser>
          <c:idx val="2"/>
          <c:order val="2"/>
          <c:tx>
            <c:strRef>
              <c:f>'Graphs &amp; Summary'!$A$8</c:f>
              <c:strCache>
                <c:ptCount val="1"/>
                <c:pt idx="0">
                  <c:v>Other Resources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'Graphs &amp; Summary'!$B$1:$D$1</c:f>
              <c:strCache>
                <c:ptCount val="3"/>
                <c:pt idx="0">
                  <c:v>Top UK</c:v>
                </c:pt>
                <c:pt idx="1">
                  <c:v>Insurance</c:v>
                </c:pt>
                <c:pt idx="2">
                  <c:v>InsurTech</c:v>
                </c:pt>
              </c:strCache>
            </c:strRef>
          </c:cat>
          <c:val>
            <c:numRef>
              <c:f>'Graphs &amp; Summary'!$B$8:$D$8</c:f>
              <c:numCache>
                <c:formatCode>0</c:formatCode>
                <c:ptCount val="3"/>
                <c:pt idx="0">
                  <c:v>83.0</c:v>
                </c:pt>
                <c:pt idx="1">
                  <c:v>35.0</c:v>
                </c:pt>
                <c:pt idx="2">
                  <c:v>37.0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213984816"/>
        <c:axId val="-1284633840"/>
      </c:barChart>
      <c:catAx>
        <c:axId val="-1213984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4633840"/>
        <c:crosses val="autoZero"/>
        <c:auto val="1"/>
        <c:lblAlgn val="ctr"/>
        <c:lblOffset val="100"/>
        <c:noMultiLvlLbl val="0"/>
      </c:catAx>
      <c:valAx>
        <c:axId val="-128463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398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Time Taken (Seconds)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&amp; Summary'!$A$4</c:f>
              <c:strCache>
                <c:ptCount val="1"/>
                <c:pt idx="0">
                  <c:v>Time Taken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f>'Graphs &amp; Summary'!$B$1:$D$1</c:f>
              <c:strCache>
                <c:ptCount val="3"/>
                <c:pt idx="0">
                  <c:v>Top UK</c:v>
                </c:pt>
                <c:pt idx="1">
                  <c:v>Insurance</c:v>
                </c:pt>
                <c:pt idx="2">
                  <c:v>InsurTech</c:v>
                </c:pt>
              </c:strCache>
            </c:strRef>
          </c:cat>
          <c:val>
            <c:numRef>
              <c:f>'Graphs &amp; Summary'!$B$4:$D$4</c:f>
              <c:numCache>
                <c:formatCode>General</c:formatCode>
                <c:ptCount val="3"/>
                <c:pt idx="0">
                  <c:v>7.7</c:v>
                </c:pt>
                <c:pt idx="1">
                  <c:v>5.3</c:v>
                </c:pt>
                <c:pt idx="2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66275184"/>
        <c:axId val="-1260604304"/>
      </c:barChart>
      <c:catAx>
        <c:axId val="-126627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0604304"/>
        <c:crosses val="autoZero"/>
        <c:auto val="1"/>
        <c:lblAlgn val="ctr"/>
        <c:lblOffset val="100"/>
        <c:noMultiLvlLbl val="0"/>
      </c:catAx>
      <c:valAx>
        <c:axId val="-126060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627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Score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&amp; Summary'!$A$3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f>'Graphs &amp; Summary'!$B$1:$D$1</c:f>
              <c:strCache>
                <c:ptCount val="3"/>
                <c:pt idx="0">
                  <c:v>Top UK</c:v>
                </c:pt>
                <c:pt idx="1">
                  <c:v>Insurance</c:v>
                </c:pt>
                <c:pt idx="2">
                  <c:v>InsurTech</c:v>
                </c:pt>
              </c:strCache>
            </c:strRef>
          </c:cat>
          <c:val>
            <c:numRef>
              <c:f>'Graphs &amp; Summary'!$B$3:$D$3</c:f>
              <c:numCache>
                <c:formatCode>General</c:formatCode>
                <c:ptCount val="3"/>
                <c:pt idx="0">
                  <c:v>67.6</c:v>
                </c:pt>
                <c:pt idx="1">
                  <c:v>60.7</c:v>
                </c:pt>
                <c:pt idx="2">
                  <c:v>69.8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13865152"/>
        <c:axId val="-1214077600"/>
      </c:barChart>
      <c:catAx>
        <c:axId val="-12138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4077600"/>
        <c:crosses val="autoZero"/>
        <c:auto val="1"/>
        <c:lblAlgn val="ctr"/>
        <c:lblOffset val="100"/>
        <c:noMultiLvlLbl val="0"/>
      </c:catAx>
      <c:valAx>
        <c:axId val="-1214077600"/>
        <c:scaling>
          <c:orientation val="minMax"/>
          <c:max val="100.0"/>
          <c:min val="5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386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0</xdr:row>
      <xdr:rowOff>101600</xdr:rowOff>
    </xdr:from>
    <xdr:to>
      <xdr:col>13</xdr:col>
      <xdr:colOff>411700</xdr:colOff>
      <xdr:row>18</xdr:row>
      <xdr:rowOff>44000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584200</xdr:colOff>
      <xdr:row>0</xdr:row>
      <xdr:rowOff>101600</xdr:rowOff>
    </xdr:from>
    <xdr:to>
      <xdr:col>22</xdr:col>
      <xdr:colOff>30700</xdr:colOff>
      <xdr:row>18</xdr:row>
      <xdr:rowOff>44000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133350</xdr:colOff>
      <xdr:row>18</xdr:row>
      <xdr:rowOff>190500</xdr:rowOff>
    </xdr:from>
    <xdr:to>
      <xdr:col>13</xdr:col>
      <xdr:colOff>405350</xdr:colOff>
      <xdr:row>36</xdr:row>
      <xdr:rowOff>132900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577850</xdr:colOff>
      <xdr:row>18</xdr:row>
      <xdr:rowOff>190500</xdr:rowOff>
    </xdr:from>
    <xdr:to>
      <xdr:col>22</xdr:col>
      <xdr:colOff>24350</xdr:colOff>
      <xdr:row>36</xdr:row>
      <xdr:rowOff>132900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e4" displayName="Table4" ref="A1:AE17" totalsRowShown="0" headerRowDxfId="3" dataDxfId="4" headerRowBorderDxfId="32" tableBorderDxfId="33" totalsRowBorderDxfId="31">
  <autoFilter ref="A1:AE17"/>
  <tableColumns count="31">
    <tableColumn id="1" name="id" dataDxfId="2"/>
    <tableColumn id="2" name="url" dataDxfId="0"/>
    <tableColumn id="3" name="response" dataDxfId="1"/>
    <tableColumn id="4" name="score" dataDxfId="30"/>
    <tableColumn id="5" name="started" dataDxfId="29"/>
    <tableColumn id="6" name="ended" dataDxfId="28"/>
    <tableColumn id="7" name="timeTaken" dataDxfId="27"/>
    <tableColumn id="8" name="numberResources" dataDxfId="26"/>
    <tableColumn id="9" name="numberHosts" dataDxfId="25"/>
    <tableColumn id="10" name="totalRequestBytes" dataDxfId="24"/>
    <tableColumn id="11" name="numberStaticResources" dataDxfId="23"/>
    <tableColumn id="12" name="numberJsResources" dataDxfId="22"/>
    <tableColumn id="13" name="numberCssResources"/>
    <tableColumn id="14" name="otherResources"/>
    <tableColumn id="15" name="htmlResponseBytes" dataDxfId="21"/>
    <tableColumn id="16" name="textResponseBytes" dataDxfId="20"/>
    <tableColumn id="17" name="cssResponseBytes" dataDxfId="19"/>
    <tableColumn id="18" name="imageResponseBytes" dataDxfId="18"/>
    <tableColumn id="19" name="javascriptResponseBytes" dataDxfId="17"/>
    <tableColumn id="20" name="otherResponseBytes" dataDxfId="16"/>
    <tableColumn id="21" name="totalResponseBytes" dataDxfId="15"/>
    <tableColumn id="22" name="AvoidLandingPageRedirects" dataDxfId="14"/>
    <tableColumn id="23" name="EnableGzipCompression" dataDxfId="13"/>
    <tableColumn id="24" name="MainResourceServerResponseTime" dataDxfId="12"/>
    <tableColumn id="25" name="MinifyCss" dataDxfId="11"/>
    <tableColumn id="26" name="MinifyHTML" dataDxfId="10"/>
    <tableColumn id="27" name="MinifyJavascript" dataDxfId="9"/>
    <tableColumn id="28" name="MinimizeRenderBlockingResources" dataDxfId="8"/>
    <tableColumn id="29" name="OptimizeImages" dataDxfId="7"/>
    <tableColumn id="30" name="PrioritizeVisibleContent" dataDxfId="6"/>
    <tableColumn id="31" name="LeverageBrowserCaching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AF507" totalsRowShown="0" headerRowDxfId="34" dataDxfId="35" headerRowBorderDxfId="67" totalsRowBorderDxfId="66">
  <autoFilter ref="A1:AF507"/>
  <tableColumns count="32">
    <tableColumn id="1" name="id" dataDxfId="65"/>
    <tableColumn id="2" name="url" dataDxfId="64"/>
    <tableColumn id="3" name="response" dataDxfId="63"/>
    <tableColumn id="4" name="score" dataDxfId="62"/>
    <tableColumn id="5" name="started" dataDxfId="61"/>
    <tableColumn id="6" name="ended" dataDxfId="60"/>
    <tableColumn id="7" name="timeTaken" dataDxfId="59"/>
    <tableColumn id="8" name="numberResources" dataDxfId="58"/>
    <tableColumn id="9" name="numberHosts" dataDxfId="57"/>
    <tableColumn id="10" name="totalRequestBytes" dataDxfId="56"/>
    <tableColumn id="11" name="numberStaticResources" dataDxfId="55"/>
    <tableColumn id="12" name="numberJsResources" dataDxfId="54"/>
    <tableColumn id="13" name="numberCssResources"/>
    <tableColumn id="14" name="otherResources"/>
    <tableColumn id="15" name="htmlResponseBytes" dataDxfId="53"/>
    <tableColumn id="16" name="textResponseBytes" dataDxfId="52"/>
    <tableColumn id="17" name="cssResponseBytes" dataDxfId="51"/>
    <tableColumn id="18" name="imageResponseBytes" dataDxfId="50"/>
    <tableColumn id="19" name="javascriptResponseBytes" dataDxfId="49"/>
    <tableColumn id="20" name="otherResponseBytes" dataDxfId="48"/>
    <tableColumn id="21" name="totalResponseBytes" dataDxfId="47"/>
    <tableColumn id="22" name="AvoidLandingPageRedirects" dataDxfId="46"/>
    <tableColumn id="23" name="EnableGzipCompression" dataDxfId="45"/>
    <tableColumn id="24" name="MainResourceServerResponseTime" dataDxfId="44"/>
    <tableColumn id="25" name="MinifyCss" dataDxfId="43"/>
    <tableColumn id="26" name="MinifyHTML" dataDxfId="42"/>
    <tableColumn id="27" name="MinifyJavascript" dataDxfId="41"/>
    <tableColumn id="28" name="MinimizeRenderBlockingResources" dataDxfId="40"/>
    <tableColumn id="29" name="OptimizeImages" dataDxfId="39"/>
    <tableColumn id="30" name="PrioritizeVisibleContent" dataDxfId="38"/>
    <tableColumn id="31" name="LeverageBrowserCaching" dataDxfId="37"/>
    <tableColumn id="32" name="LeverageBrowserCaching2" dataDxfId="3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1:AD426" totalsRowShown="0">
  <autoFilter ref="A1:AD426"/>
  <sortState ref="A2:AD435">
    <sortCondition descending="1" ref="D1:D435"/>
  </sortState>
  <tableColumns count="30">
    <tableColumn id="1" name="id"/>
    <tableColumn id="2" name="url"/>
    <tableColumn id="3" name="response"/>
    <tableColumn id="4" name="score"/>
    <tableColumn id="5" name="started" dataDxfId="70"/>
    <tableColumn id="6" name="ended" dataDxfId="69"/>
    <tableColumn id="7" name="timeTaken"/>
    <tableColumn id="8" name="numberResources"/>
    <tableColumn id="9" name="numberHosts"/>
    <tableColumn id="10" name="totalRequestBytes"/>
    <tableColumn id="11" name="numberStaticResources"/>
    <tableColumn id="12" name="htmlResponseBytes"/>
    <tableColumn id="13" name="textResponseBytes"/>
    <tableColumn id="14" name="cssResponseBytes"/>
    <tableColumn id="15" name="imageResponseBytes"/>
    <tableColumn id="16" name="javascriptResponseBytes"/>
    <tableColumn id="28" name="otherResponseBytes"/>
    <tableColumn id="30" name="totalResponseBytes" dataDxfId="68">
      <calculatedColumnFormula>SUM(Table13[[#This Row],[htmlResponseBytes]:[otherResponseBytes]])</calculatedColumnFormula>
    </tableColumn>
    <tableColumn id="17" name="numberJsResources"/>
    <tableColumn id="18" name="numberCssResources"/>
    <tableColumn id="19" name="AvoidLandingPageRedirects"/>
    <tableColumn id="20" name="EnableGzipCompression"/>
    <tableColumn id="21" name="MainResourceServerResponseTime"/>
    <tableColumn id="22" name="MinifyCss"/>
    <tableColumn id="23" name="MinifyHTML"/>
    <tableColumn id="24" name="MinifyJavascript"/>
    <tableColumn id="25" name="MinimizeRenderBlockingResources"/>
    <tableColumn id="26" name="OptimizeImages"/>
    <tableColumn id="27" name="PrioritizeVisibleContent"/>
    <tableColumn id="29" name="LeverageBrowserCaching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1:D19" totalsRowShown="0">
  <autoFilter ref="A1:D19"/>
  <tableColumns count="4">
    <tableColumn id="1" name="Metric"/>
    <tableColumn id="2" name="Top UK" dataDxfId="73" dataCellStyle="Percent"/>
    <tableColumn id="3" name="Insurance" dataDxfId="72" dataCellStyle="Percent"/>
    <tableColumn id="4" name="InsurTech" dataDxfId="71" dataCellStyle="Perc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workbookViewId="0">
      <selection activeCell="C6" sqref="C6"/>
    </sheetView>
  </sheetViews>
  <sheetFormatPr baseColWidth="10" defaultRowHeight="16" x14ac:dyDescent="0.2"/>
  <cols>
    <col min="2" max="2" width="32.1640625" bestFit="1" customWidth="1"/>
    <col min="3" max="3" width="11.1640625" customWidth="1"/>
    <col min="5" max="6" width="15.83203125" bestFit="1" customWidth="1"/>
    <col min="7" max="7" width="12.5" customWidth="1"/>
    <col min="8" max="8" width="18.5" customWidth="1"/>
    <col min="9" max="9" width="14.83203125" customWidth="1"/>
    <col min="10" max="10" width="18.83203125" customWidth="1"/>
    <col min="11" max="11" width="23.1640625" customWidth="1"/>
    <col min="12" max="12" width="20" customWidth="1"/>
    <col min="13" max="13" width="21.1640625" customWidth="1"/>
    <col min="14" max="14" width="16.5" customWidth="1"/>
    <col min="15" max="15" width="20" customWidth="1"/>
    <col min="16" max="16" width="19.5" customWidth="1"/>
    <col min="17" max="17" width="18.5" customWidth="1"/>
    <col min="18" max="18" width="21.1640625" customWidth="1"/>
    <col min="19" max="19" width="24.1640625" customWidth="1"/>
    <col min="20" max="20" width="20.6640625" customWidth="1"/>
    <col min="21" max="21" width="20" customWidth="1"/>
    <col min="22" max="22" width="26.6640625" customWidth="1"/>
    <col min="23" max="23" width="23.6640625" customWidth="1"/>
    <col min="24" max="24" width="32.83203125" customWidth="1"/>
    <col min="25" max="25" width="11.6640625" customWidth="1"/>
    <col min="26" max="26" width="13.83203125" customWidth="1"/>
    <col min="27" max="27" width="17.1640625" customWidth="1"/>
    <col min="28" max="28" width="32.6640625" customWidth="1"/>
    <col min="29" max="29" width="17" customWidth="1"/>
    <col min="30" max="30" width="23.33203125" customWidth="1"/>
    <col min="31" max="31" width="24.5" customWidth="1"/>
  </cols>
  <sheetData>
    <row r="1" spans="1:31" ht="17" thickBot="1" x14ac:dyDescent="0.25">
      <c r="A1" s="4" t="s">
        <v>22</v>
      </c>
      <c r="B1" s="5" t="s">
        <v>23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31</v>
      </c>
      <c r="K1" s="5" t="s">
        <v>32</v>
      </c>
      <c r="L1" s="5" t="s">
        <v>33</v>
      </c>
      <c r="M1" s="5" t="s">
        <v>34</v>
      </c>
      <c r="N1" s="5" t="s">
        <v>35</v>
      </c>
      <c r="O1" s="5" t="s">
        <v>36</v>
      </c>
      <c r="P1" s="5" t="s">
        <v>37</v>
      </c>
      <c r="Q1" s="5" t="s">
        <v>38</v>
      </c>
      <c r="R1" s="5" t="s">
        <v>39</v>
      </c>
      <c r="S1" s="5" t="s">
        <v>40</v>
      </c>
      <c r="T1" s="5" t="s">
        <v>41</v>
      </c>
      <c r="U1" s="5" t="s">
        <v>42</v>
      </c>
      <c r="V1" s="5" t="s">
        <v>43</v>
      </c>
      <c r="W1" s="5" t="s">
        <v>44</v>
      </c>
      <c r="X1" s="5" t="s">
        <v>45</v>
      </c>
      <c r="Y1" s="5" t="s">
        <v>46</v>
      </c>
      <c r="Z1" s="5" t="s">
        <v>47</v>
      </c>
      <c r="AA1" s="5" t="s">
        <v>48</v>
      </c>
      <c r="AB1" s="5" t="s">
        <v>49</v>
      </c>
      <c r="AC1" s="5" t="s">
        <v>50</v>
      </c>
      <c r="AD1" s="5" t="s">
        <v>51</v>
      </c>
      <c r="AE1" s="6" t="s">
        <v>52</v>
      </c>
    </row>
    <row r="2" spans="1:31" ht="17" thickTop="1" x14ac:dyDescent="0.2">
      <c r="A2" s="7">
        <v>567</v>
      </c>
      <c r="B2" s="25" t="s">
        <v>54</v>
      </c>
      <c r="C2" s="8">
        <v>200</v>
      </c>
      <c r="D2" s="8">
        <v>72</v>
      </c>
      <c r="E2" s="16">
        <v>42937.617106481484</v>
      </c>
      <c r="F2" s="16">
        <v>42937.617175925923</v>
      </c>
      <c r="G2" s="8">
        <v>5.96</v>
      </c>
      <c r="H2" s="8">
        <v>58</v>
      </c>
      <c r="I2" s="8">
        <v>15</v>
      </c>
      <c r="J2" s="8">
        <v>7738</v>
      </c>
      <c r="K2" s="8">
        <v>29</v>
      </c>
      <c r="L2" s="8">
        <v>26</v>
      </c>
      <c r="M2" s="17">
        <v>8</v>
      </c>
      <c r="N2" s="17">
        <v>24</v>
      </c>
      <c r="O2" s="8">
        <v>49523</v>
      </c>
      <c r="P2" s="8">
        <v>227</v>
      </c>
      <c r="Q2" s="8">
        <v>215141</v>
      </c>
      <c r="R2" s="8">
        <v>1212008</v>
      </c>
      <c r="S2" s="8">
        <v>892956</v>
      </c>
      <c r="T2" s="8">
        <v>126609</v>
      </c>
      <c r="U2" s="8">
        <v>2.3808135986328125</v>
      </c>
      <c r="V2" s="8">
        <v>0</v>
      </c>
      <c r="W2" s="8">
        <v>1</v>
      </c>
      <c r="X2" s="8">
        <v>0</v>
      </c>
      <c r="Y2" s="8">
        <v>1</v>
      </c>
      <c r="Z2" s="8">
        <v>1</v>
      </c>
      <c r="AA2" s="8">
        <v>0</v>
      </c>
      <c r="AB2" s="8">
        <v>1</v>
      </c>
      <c r="AC2" s="8">
        <v>1</v>
      </c>
      <c r="AD2" s="8">
        <v>0</v>
      </c>
      <c r="AE2" s="9">
        <v>1</v>
      </c>
    </row>
    <row r="3" spans="1:31" x14ac:dyDescent="0.2">
      <c r="A3" s="10">
        <v>3</v>
      </c>
      <c r="B3" s="25" t="s">
        <v>55</v>
      </c>
      <c r="C3" s="11">
        <v>200</v>
      </c>
      <c r="D3" s="11">
        <v>63</v>
      </c>
      <c r="E3" s="18">
        <v>42937.486770833333</v>
      </c>
      <c r="F3" s="18">
        <v>42937.486828703702</v>
      </c>
      <c r="G3" s="11">
        <v>4.83</v>
      </c>
      <c r="H3" s="11">
        <v>84</v>
      </c>
      <c r="I3" s="11">
        <v>36</v>
      </c>
      <c r="J3" s="11">
        <v>13704</v>
      </c>
      <c r="K3" s="11">
        <v>55</v>
      </c>
      <c r="L3" s="11">
        <v>26</v>
      </c>
      <c r="M3" s="11">
        <v>4</v>
      </c>
      <c r="N3" s="11">
        <v>54</v>
      </c>
      <c r="O3" s="11">
        <v>38338</v>
      </c>
      <c r="P3" s="11" t="s">
        <v>56</v>
      </c>
      <c r="Q3" s="11">
        <v>178409</v>
      </c>
      <c r="R3" s="11">
        <v>307934</v>
      </c>
      <c r="S3" s="11">
        <v>2657404</v>
      </c>
      <c r="T3" s="11">
        <v>99814</v>
      </c>
      <c r="U3" s="11">
        <v>3.1298627853393555</v>
      </c>
      <c r="V3" s="11">
        <v>1</v>
      </c>
      <c r="W3" s="11">
        <v>1</v>
      </c>
      <c r="X3" s="11">
        <v>1</v>
      </c>
      <c r="Y3" s="11">
        <v>1</v>
      </c>
      <c r="Z3" s="11">
        <v>0</v>
      </c>
      <c r="AA3" s="11">
        <v>0</v>
      </c>
      <c r="AB3" s="11">
        <v>1</v>
      </c>
      <c r="AC3" s="11">
        <v>1</v>
      </c>
      <c r="AD3" s="11">
        <v>0</v>
      </c>
      <c r="AE3" s="12">
        <v>1</v>
      </c>
    </row>
    <row r="4" spans="1:31" x14ac:dyDescent="0.2">
      <c r="A4" s="7">
        <v>550</v>
      </c>
      <c r="B4" s="25" t="s">
        <v>57</v>
      </c>
      <c r="C4" s="8">
        <v>200</v>
      </c>
      <c r="D4" s="8">
        <v>78</v>
      </c>
      <c r="E4" s="16">
        <v>42937.615358796298</v>
      </c>
      <c r="F4" s="16">
        <v>42937.615405092591</v>
      </c>
      <c r="G4" s="8">
        <v>4.18</v>
      </c>
      <c r="H4" s="8">
        <v>78</v>
      </c>
      <c r="I4" s="8">
        <v>37</v>
      </c>
      <c r="J4" s="8">
        <v>16053</v>
      </c>
      <c r="K4" s="8">
        <v>45</v>
      </c>
      <c r="L4" s="8">
        <v>38</v>
      </c>
      <c r="M4" s="17">
        <v>2</v>
      </c>
      <c r="N4" s="17">
        <v>38</v>
      </c>
      <c r="O4" s="8">
        <v>172975</v>
      </c>
      <c r="P4" s="8" t="s">
        <v>56</v>
      </c>
      <c r="Q4" s="8">
        <v>201557</v>
      </c>
      <c r="R4" s="8">
        <v>61537</v>
      </c>
      <c r="S4" s="8">
        <v>3920560</v>
      </c>
      <c r="T4" s="8">
        <v>11184</v>
      </c>
      <c r="U4" s="8">
        <v>4.165471076965332</v>
      </c>
      <c r="V4" s="8">
        <v>0</v>
      </c>
      <c r="W4" s="8">
        <v>0</v>
      </c>
      <c r="X4" s="8">
        <v>1</v>
      </c>
      <c r="Y4" s="8">
        <v>0</v>
      </c>
      <c r="Z4" s="8">
        <v>0</v>
      </c>
      <c r="AA4" s="8">
        <v>1</v>
      </c>
      <c r="AB4" s="8">
        <v>1</v>
      </c>
      <c r="AC4" s="8">
        <v>1</v>
      </c>
      <c r="AD4" s="8">
        <v>0</v>
      </c>
      <c r="AE4" s="9">
        <v>1</v>
      </c>
    </row>
    <row r="5" spans="1:31" x14ac:dyDescent="0.2">
      <c r="A5" s="10">
        <v>4</v>
      </c>
      <c r="B5" s="25" t="s">
        <v>58</v>
      </c>
      <c r="C5" s="11">
        <v>200</v>
      </c>
      <c r="D5" s="11">
        <v>83</v>
      </c>
      <c r="E5" s="18">
        <v>42937.486828703702</v>
      </c>
      <c r="F5" s="18">
        <v>42937.486851851849</v>
      </c>
      <c r="G5" s="11">
        <v>2.0299999999999998</v>
      </c>
      <c r="H5" s="11">
        <v>55</v>
      </c>
      <c r="I5" s="11">
        <v>18</v>
      </c>
      <c r="J5" s="11">
        <v>7542</v>
      </c>
      <c r="K5" s="11">
        <v>10</v>
      </c>
      <c r="L5" s="11">
        <v>15</v>
      </c>
      <c r="M5" s="11">
        <v>1</v>
      </c>
      <c r="N5" s="11">
        <v>39</v>
      </c>
      <c r="O5" s="11">
        <v>24787</v>
      </c>
      <c r="P5" s="11" t="s">
        <v>56</v>
      </c>
      <c r="Q5" s="11">
        <v>82448</v>
      </c>
      <c r="R5" s="11">
        <v>318935</v>
      </c>
      <c r="S5" s="11">
        <v>588794</v>
      </c>
      <c r="T5" s="11">
        <v>35545</v>
      </c>
      <c r="U5" s="11">
        <v>1.0018434524536133</v>
      </c>
      <c r="V5" s="11">
        <v>1</v>
      </c>
      <c r="W5" s="11">
        <v>0</v>
      </c>
      <c r="X5" s="11">
        <v>0</v>
      </c>
      <c r="Y5" s="11">
        <v>0</v>
      </c>
      <c r="Z5" s="11">
        <v>1</v>
      </c>
      <c r="AA5" s="11">
        <v>0</v>
      </c>
      <c r="AB5" s="11">
        <v>1</v>
      </c>
      <c r="AC5" s="11">
        <v>1</v>
      </c>
      <c r="AD5" s="11">
        <v>0</v>
      </c>
      <c r="AE5" s="12">
        <v>1</v>
      </c>
    </row>
    <row r="6" spans="1:31" x14ac:dyDescent="0.2">
      <c r="A6" s="7">
        <v>548</v>
      </c>
      <c r="B6" s="25" t="s">
        <v>59</v>
      </c>
      <c r="C6" s="8">
        <v>200</v>
      </c>
      <c r="D6" s="8">
        <v>48</v>
      </c>
      <c r="E6" s="16">
        <v>42937.615243055552</v>
      </c>
      <c r="F6" s="16">
        <v>42937.615266203706</v>
      </c>
      <c r="G6" s="8">
        <v>1.84</v>
      </c>
      <c r="H6" s="8">
        <v>20</v>
      </c>
      <c r="I6" s="8">
        <v>8</v>
      </c>
      <c r="J6" s="8">
        <v>1826</v>
      </c>
      <c r="K6" s="8">
        <v>14</v>
      </c>
      <c r="L6" s="8">
        <v>4</v>
      </c>
      <c r="M6" s="17">
        <v>2</v>
      </c>
      <c r="N6" s="17">
        <v>14</v>
      </c>
      <c r="O6" s="8">
        <v>7988</v>
      </c>
      <c r="P6" s="8" t="s">
        <v>56</v>
      </c>
      <c r="Q6" s="8">
        <v>13925</v>
      </c>
      <c r="R6" s="8">
        <v>3039349</v>
      </c>
      <c r="S6" s="8">
        <v>117128</v>
      </c>
      <c r="T6" s="8">
        <v>60579</v>
      </c>
      <c r="U6" s="8">
        <v>3.0889215469360352</v>
      </c>
      <c r="V6" s="8">
        <v>0</v>
      </c>
      <c r="W6" s="8">
        <v>1</v>
      </c>
      <c r="X6" s="8">
        <v>0</v>
      </c>
      <c r="Y6" s="8">
        <v>1</v>
      </c>
      <c r="Z6" s="8">
        <v>1</v>
      </c>
      <c r="AA6" s="8">
        <v>0</v>
      </c>
      <c r="AB6" s="8">
        <v>1</v>
      </c>
      <c r="AC6" s="8">
        <v>1</v>
      </c>
      <c r="AD6" s="8">
        <v>0</v>
      </c>
      <c r="AE6" s="9">
        <v>1</v>
      </c>
    </row>
    <row r="7" spans="1:31" x14ac:dyDescent="0.2">
      <c r="A7" s="10">
        <v>5</v>
      </c>
      <c r="B7" s="25" t="s">
        <v>60</v>
      </c>
      <c r="C7" s="11">
        <v>200</v>
      </c>
      <c r="D7" s="11">
        <v>73</v>
      </c>
      <c r="E7" s="18">
        <v>42937.486851851849</v>
      </c>
      <c r="F7" s="18">
        <v>42937.486875000002</v>
      </c>
      <c r="G7" s="11">
        <v>2.31</v>
      </c>
      <c r="H7" s="11">
        <v>39</v>
      </c>
      <c r="I7" s="11">
        <v>10</v>
      </c>
      <c r="J7" s="11">
        <v>4480</v>
      </c>
      <c r="K7" s="11">
        <v>30</v>
      </c>
      <c r="L7" s="11">
        <v>8</v>
      </c>
      <c r="M7" s="11">
        <v>3</v>
      </c>
      <c r="N7" s="11">
        <v>28</v>
      </c>
      <c r="O7" s="11">
        <v>23964</v>
      </c>
      <c r="P7" s="11" t="s">
        <v>56</v>
      </c>
      <c r="Q7" s="11">
        <v>79353</v>
      </c>
      <c r="R7" s="11">
        <v>460305</v>
      </c>
      <c r="S7" s="11">
        <v>814479</v>
      </c>
      <c r="T7" s="11">
        <v>20635</v>
      </c>
      <c r="U7" s="11">
        <v>1.3339385986328125</v>
      </c>
      <c r="V7" s="11">
        <v>0</v>
      </c>
      <c r="W7" s="11">
        <v>0</v>
      </c>
      <c r="X7" s="11">
        <v>0</v>
      </c>
      <c r="Y7" s="11">
        <v>1</v>
      </c>
      <c r="Z7" s="11">
        <v>1</v>
      </c>
      <c r="AA7" s="11">
        <v>1</v>
      </c>
      <c r="AB7" s="11">
        <v>1</v>
      </c>
      <c r="AC7" s="11">
        <v>1</v>
      </c>
      <c r="AD7" s="11">
        <v>0</v>
      </c>
      <c r="AE7" s="12">
        <v>1</v>
      </c>
    </row>
    <row r="8" spans="1:31" x14ac:dyDescent="0.2">
      <c r="A8" s="7">
        <v>564</v>
      </c>
      <c r="B8" s="25" t="s">
        <v>61</v>
      </c>
      <c r="C8" s="8">
        <v>200</v>
      </c>
      <c r="D8" s="8">
        <v>77</v>
      </c>
      <c r="E8" s="16">
        <v>42937.616840277777</v>
      </c>
      <c r="F8" s="16">
        <v>42937.616886574076</v>
      </c>
      <c r="G8" s="8">
        <v>4.3</v>
      </c>
      <c r="H8" s="8">
        <v>50</v>
      </c>
      <c r="I8" s="8">
        <v>10</v>
      </c>
      <c r="J8" s="8">
        <v>3955</v>
      </c>
      <c r="K8" s="8">
        <v>30</v>
      </c>
      <c r="L8" s="8">
        <v>20</v>
      </c>
      <c r="M8" s="17">
        <v>14</v>
      </c>
      <c r="N8" s="17">
        <v>16</v>
      </c>
      <c r="O8" s="8">
        <v>12390</v>
      </c>
      <c r="P8" s="8">
        <v>72124</v>
      </c>
      <c r="Q8" s="8">
        <v>654435</v>
      </c>
      <c r="R8" s="8">
        <v>61898</v>
      </c>
      <c r="S8" s="8">
        <v>2769990</v>
      </c>
      <c r="T8" s="8">
        <v>335471</v>
      </c>
      <c r="U8" s="8">
        <v>3.7253456115722656</v>
      </c>
      <c r="V8" s="8">
        <v>0</v>
      </c>
      <c r="W8" s="8">
        <v>0</v>
      </c>
      <c r="X8" s="8">
        <v>0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0</v>
      </c>
      <c r="AE8" s="9">
        <v>1</v>
      </c>
    </row>
    <row r="9" spans="1:31" x14ac:dyDescent="0.2">
      <c r="A9" s="10">
        <v>570</v>
      </c>
      <c r="B9" s="25" t="s">
        <v>62</v>
      </c>
      <c r="C9" s="11">
        <v>200</v>
      </c>
      <c r="D9" s="11">
        <v>66</v>
      </c>
      <c r="E9" s="18">
        <v>42937.617384259262</v>
      </c>
      <c r="F9" s="18">
        <v>42937.617442129631</v>
      </c>
      <c r="G9" s="11">
        <v>4.38</v>
      </c>
      <c r="H9" s="11">
        <v>82</v>
      </c>
      <c r="I9" s="11">
        <v>35</v>
      </c>
      <c r="J9" s="11">
        <v>13617</v>
      </c>
      <c r="K9" s="11">
        <v>55</v>
      </c>
      <c r="L9" s="11">
        <v>26</v>
      </c>
      <c r="M9" s="19">
        <v>4</v>
      </c>
      <c r="N9" s="19">
        <v>52</v>
      </c>
      <c r="O9" s="11">
        <v>37882</v>
      </c>
      <c r="P9" s="11" t="s">
        <v>56</v>
      </c>
      <c r="Q9" s="11">
        <v>178410</v>
      </c>
      <c r="R9" s="11">
        <v>307800</v>
      </c>
      <c r="S9" s="11">
        <v>2653897</v>
      </c>
      <c r="T9" s="11">
        <v>98776</v>
      </c>
      <c r="U9" s="11">
        <v>3.1249666213989258</v>
      </c>
      <c r="V9" s="11">
        <v>0</v>
      </c>
      <c r="W9" s="11">
        <v>1</v>
      </c>
      <c r="X9" s="11">
        <v>1</v>
      </c>
      <c r="Y9" s="11">
        <v>1</v>
      </c>
      <c r="Z9" s="11">
        <v>0</v>
      </c>
      <c r="AA9" s="11">
        <v>0</v>
      </c>
      <c r="AB9" s="11">
        <v>1</v>
      </c>
      <c r="AC9" s="11">
        <v>1</v>
      </c>
      <c r="AD9" s="11">
        <v>0</v>
      </c>
      <c r="AE9" s="12">
        <v>1</v>
      </c>
    </row>
    <row r="10" spans="1:31" x14ac:dyDescent="0.2">
      <c r="A10" s="7">
        <v>566</v>
      </c>
      <c r="B10" s="25" t="s">
        <v>63</v>
      </c>
      <c r="C10" s="8">
        <v>200</v>
      </c>
      <c r="D10" s="8">
        <v>50</v>
      </c>
      <c r="E10" s="16">
        <v>42937.616909722223</v>
      </c>
      <c r="F10" s="16">
        <v>42937.617106481484</v>
      </c>
      <c r="G10" s="8">
        <v>17.18</v>
      </c>
      <c r="H10" s="8">
        <v>107</v>
      </c>
      <c r="I10" s="8">
        <v>45</v>
      </c>
      <c r="J10" s="8">
        <v>19304</v>
      </c>
      <c r="K10" s="8">
        <v>61</v>
      </c>
      <c r="L10" s="8">
        <v>38</v>
      </c>
      <c r="M10" s="17">
        <v>7</v>
      </c>
      <c r="N10" s="17">
        <v>62</v>
      </c>
      <c r="O10" s="8">
        <v>61763</v>
      </c>
      <c r="P10" s="8" t="s">
        <v>56</v>
      </c>
      <c r="Q10" s="8">
        <v>306967</v>
      </c>
      <c r="R10" s="8">
        <v>837367</v>
      </c>
      <c r="S10" s="8">
        <v>2865468</v>
      </c>
      <c r="T10" s="8">
        <v>34339</v>
      </c>
      <c r="U10" s="8">
        <v>3.9156951904296875</v>
      </c>
      <c r="V10" s="8">
        <v>0</v>
      </c>
      <c r="W10" s="8">
        <v>1</v>
      </c>
      <c r="X10" s="8">
        <v>0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>
        <v>0</v>
      </c>
      <c r="AE10" s="9">
        <v>1</v>
      </c>
    </row>
    <row r="11" spans="1:31" x14ac:dyDescent="0.2">
      <c r="A11" s="10">
        <v>575</v>
      </c>
      <c r="B11" s="25" t="s">
        <v>64</v>
      </c>
      <c r="C11" s="11">
        <v>200</v>
      </c>
      <c r="D11" s="11">
        <v>75</v>
      </c>
      <c r="E11" s="18">
        <v>42937.617638888885</v>
      </c>
      <c r="F11" s="18">
        <v>42937.617743055554</v>
      </c>
      <c r="G11" s="11">
        <v>8.9600000000000009</v>
      </c>
      <c r="H11" s="11">
        <v>33</v>
      </c>
      <c r="I11" s="11">
        <v>14</v>
      </c>
      <c r="J11" s="11">
        <v>4231</v>
      </c>
      <c r="K11" s="11">
        <v>23</v>
      </c>
      <c r="L11" s="11">
        <v>14</v>
      </c>
      <c r="M11" s="19">
        <v>4</v>
      </c>
      <c r="N11" s="19">
        <v>15</v>
      </c>
      <c r="O11" s="11">
        <v>5305</v>
      </c>
      <c r="P11" s="11" t="s">
        <v>56</v>
      </c>
      <c r="Q11" s="11">
        <v>183543</v>
      </c>
      <c r="R11" s="11">
        <v>135537</v>
      </c>
      <c r="S11" s="11">
        <v>5184993</v>
      </c>
      <c r="T11" s="11">
        <v>39421</v>
      </c>
      <c r="U11" s="11">
        <v>5.2917470932006836</v>
      </c>
      <c r="V11" s="11">
        <v>0</v>
      </c>
      <c r="W11" s="11">
        <v>1</v>
      </c>
      <c r="X11" s="11">
        <v>0</v>
      </c>
      <c r="Y11" s="11">
        <v>0</v>
      </c>
      <c r="Z11" s="11">
        <v>0</v>
      </c>
      <c r="AA11" s="11">
        <v>1</v>
      </c>
      <c r="AB11" s="11">
        <v>1</v>
      </c>
      <c r="AC11" s="11">
        <v>1</v>
      </c>
      <c r="AD11" s="11">
        <v>0</v>
      </c>
      <c r="AE11" s="12">
        <v>1</v>
      </c>
    </row>
    <row r="12" spans="1:31" x14ac:dyDescent="0.2">
      <c r="A12" s="7">
        <v>571</v>
      </c>
      <c r="B12" s="25" t="s">
        <v>65</v>
      </c>
      <c r="C12" s="8">
        <v>200</v>
      </c>
      <c r="D12" s="8">
        <v>87</v>
      </c>
      <c r="E12" s="16">
        <v>42937.617442129631</v>
      </c>
      <c r="F12" s="16">
        <v>42937.617465277777</v>
      </c>
      <c r="G12" s="8">
        <v>2.67</v>
      </c>
      <c r="H12" s="8">
        <v>48</v>
      </c>
      <c r="I12" s="8">
        <v>31</v>
      </c>
      <c r="J12" s="8">
        <v>9731</v>
      </c>
      <c r="K12" s="8">
        <v>21</v>
      </c>
      <c r="L12" s="8">
        <v>21</v>
      </c>
      <c r="M12" s="17">
        <v>4</v>
      </c>
      <c r="N12" s="17">
        <v>23</v>
      </c>
      <c r="O12" s="8">
        <v>73746</v>
      </c>
      <c r="P12" s="8" t="s">
        <v>56</v>
      </c>
      <c r="Q12" s="8">
        <v>184871</v>
      </c>
      <c r="R12" s="8">
        <v>7995</v>
      </c>
      <c r="S12" s="8">
        <v>985076</v>
      </c>
      <c r="T12" s="8">
        <v>9342</v>
      </c>
      <c r="U12" s="8">
        <v>1.2026119232177734</v>
      </c>
      <c r="V12" s="8">
        <v>0</v>
      </c>
      <c r="W12" s="8">
        <v>1</v>
      </c>
      <c r="X12" s="8">
        <v>0</v>
      </c>
      <c r="Y12" s="8">
        <v>0</v>
      </c>
      <c r="Z12" s="8">
        <v>1</v>
      </c>
      <c r="AA12" s="8">
        <v>0</v>
      </c>
      <c r="AB12" s="8">
        <v>1</v>
      </c>
      <c r="AC12" s="8">
        <v>1</v>
      </c>
      <c r="AD12" s="8">
        <v>0</v>
      </c>
      <c r="AE12" s="9">
        <v>1</v>
      </c>
    </row>
    <row r="13" spans="1:31" x14ac:dyDescent="0.2">
      <c r="A13" s="10">
        <v>538</v>
      </c>
      <c r="B13" s="25" t="s">
        <v>66</v>
      </c>
      <c r="C13" s="11">
        <v>200</v>
      </c>
      <c r="D13" s="11">
        <v>73</v>
      </c>
      <c r="E13" s="18">
        <v>42937.614606481482</v>
      </c>
      <c r="F13" s="18">
        <v>42937.614699074074</v>
      </c>
      <c r="G13" s="11">
        <v>8.5</v>
      </c>
      <c r="H13" s="11">
        <v>73</v>
      </c>
      <c r="I13" s="11">
        <v>23</v>
      </c>
      <c r="J13" s="11">
        <v>12510</v>
      </c>
      <c r="K13" s="11">
        <v>47</v>
      </c>
      <c r="L13" s="11">
        <v>25</v>
      </c>
      <c r="M13" s="19">
        <v>4</v>
      </c>
      <c r="N13" s="19">
        <v>44</v>
      </c>
      <c r="O13" s="11">
        <v>63693</v>
      </c>
      <c r="P13" s="11">
        <v>457</v>
      </c>
      <c r="Q13" s="11">
        <v>476022</v>
      </c>
      <c r="R13" s="11">
        <v>656809</v>
      </c>
      <c r="S13" s="11">
        <v>1970575</v>
      </c>
      <c r="T13" s="11">
        <v>192741</v>
      </c>
      <c r="U13" s="11">
        <v>3.2046289443969727</v>
      </c>
      <c r="V13" s="11">
        <v>0</v>
      </c>
      <c r="W13" s="11">
        <v>1</v>
      </c>
      <c r="X13" s="11">
        <v>1</v>
      </c>
      <c r="Y13" s="11">
        <v>0</v>
      </c>
      <c r="Z13" s="11">
        <v>0</v>
      </c>
      <c r="AA13" s="11">
        <v>1</v>
      </c>
      <c r="AB13" s="11">
        <v>1</v>
      </c>
      <c r="AC13" s="11">
        <v>1</v>
      </c>
      <c r="AD13" s="11">
        <v>0</v>
      </c>
      <c r="AE13" s="12">
        <v>1</v>
      </c>
    </row>
    <row r="14" spans="1:31" x14ac:dyDescent="0.2">
      <c r="A14" s="7">
        <v>574</v>
      </c>
      <c r="B14" s="25" t="s">
        <v>67</v>
      </c>
      <c r="C14" s="8">
        <v>200</v>
      </c>
      <c r="D14" s="8">
        <v>62</v>
      </c>
      <c r="E14" s="16">
        <v>42937.617523148147</v>
      </c>
      <c r="F14" s="16">
        <v>42937.617638888885</v>
      </c>
      <c r="G14" s="8">
        <v>9.2100000000000009</v>
      </c>
      <c r="H14" s="8">
        <v>126</v>
      </c>
      <c r="I14" s="8">
        <v>38</v>
      </c>
      <c r="J14" s="8">
        <v>24376</v>
      </c>
      <c r="K14" s="8">
        <v>70</v>
      </c>
      <c r="L14" s="8">
        <v>30</v>
      </c>
      <c r="M14" s="17">
        <v>2</v>
      </c>
      <c r="N14" s="17">
        <v>94</v>
      </c>
      <c r="O14" s="8">
        <v>116578</v>
      </c>
      <c r="P14" s="8" t="s">
        <v>56</v>
      </c>
      <c r="Q14" s="8">
        <v>170401</v>
      </c>
      <c r="R14" s="8">
        <v>1015780</v>
      </c>
      <c r="S14" s="8">
        <v>2266189</v>
      </c>
      <c r="T14" s="8">
        <v>80912</v>
      </c>
      <c r="U14" s="8">
        <v>3.4807777404785156</v>
      </c>
      <c r="V14" s="8">
        <v>0</v>
      </c>
      <c r="W14" s="8">
        <v>1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1</v>
      </c>
      <c r="AD14" s="8">
        <v>0</v>
      </c>
      <c r="AE14" s="9">
        <v>1</v>
      </c>
    </row>
    <row r="15" spans="1:31" x14ac:dyDescent="0.2">
      <c r="A15" s="10">
        <v>563</v>
      </c>
      <c r="B15" s="25" t="s">
        <v>68</v>
      </c>
      <c r="C15" s="11">
        <v>200</v>
      </c>
      <c r="D15" s="11">
        <v>55</v>
      </c>
      <c r="E15" s="18">
        <v>42937.616805555554</v>
      </c>
      <c r="F15" s="18">
        <v>42937.616840277777</v>
      </c>
      <c r="G15" s="11">
        <v>2.65</v>
      </c>
      <c r="H15" s="11">
        <v>41</v>
      </c>
      <c r="I15" s="11">
        <v>10</v>
      </c>
      <c r="J15" s="11">
        <v>4958</v>
      </c>
      <c r="K15" s="11">
        <v>31</v>
      </c>
      <c r="L15" s="11">
        <v>6</v>
      </c>
      <c r="M15" s="19">
        <v>3</v>
      </c>
      <c r="N15" s="19">
        <v>32</v>
      </c>
      <c r="O15" s="11">
        <v>75715</v>
      </c>
      <c r="P15" s="11" t="s">
        <v>56</v>
      </c>
      <c r="Q15" s="11">
        <v>195398</v>
      </c>
      <c r="R15" s="11">
        <v>1082564</v>
      </c>
      <c r="S15" s="11">
        <v>242235</v>
      </c>
      <c r="T15" s="11">
        <v>292452</v>
      </c>
      <c r="U15" s="11">
        <v>1.8008842468261719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</v>
      </c>
      <c r="AC15" s="11">
        <v>1</v>
      </c>
      <c r="AD15" s="11">
        <v>0</v>
      </c>
      <c r="AE15" s="12">
        <v>1</v>
      </c>
    </row>
    <row r="16" spans="1:31" x14ac:dyDescent="0.2">
      <c r="A16" s="7">
        <v>565</v>
      </c>
      <c r="B16" s="25" t="s">
        <v>69</v>
      </c>
      <c r="C16" s="8">
        <v>200</v>
      </c>
      <c r="D16" s="8">
        <v>72</v>
      </c>
      <c r="E16" s="16">
        <v>42937.616886574076</v>
      </c>
      <c r="F16" s="16">
        <v>42937.616909722223</v>
      </c>
      <c r="G16" s="8">
        <v>1.73</v>
      </c>
      <c r="H16" s="8">
        <v>37</v>
      </c>
      <c r="I16" s="8">
        <v>6</v>
      </c>
      <c r="J16" s="8">
        <v>3005</v>
      </c>
      <c r="K16" s="8">
        <v>29</v>
      </c>
      <c r="L16" s="8">
        <v>5</v>
      </c>
      <c r="M16" s="17">
        <v>9</v>
      </c>
      <c r="N16" s="17">
        <v>23</v>
      </c>
      <c r="O16" s="8">
        <v>18326</v>
      </c>
      <c r="P16" s="8" t="s">
        <v>56</v>
      </c>
      <c r="Q16" s="8">
        <v>336254</v>
      </c>
      <c r="R16" s="8">
        <v>312463</v>
      </c>
      <c r="S16" s="8">
        <v>373427</v>
      </c>
      <c r="T16" s="8">
        <v>169320</v>
      </c>
      <c r="U16" s="8">
        <v>1.1537456512451172</v>
      </c>
      <c r="V16" s="8">
        <v>0</v>
      </c>
      <c r="W16" s="8">
        <v>1</v>
      </c>
      <c r="X16" s="8">
        <v>0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>
        <v>0</v>
      </c>
      <c r="AE16" s="9">
        <v>1</v>
      </c>
    </row>
    <row r="17" spans="1:31" x14ac:dyDescent="0.2">
      <c r="A17" s="15">
        <v>27</v>
      </c>
      <c r="B17" s="26" t="s">
        <v>70</v>
      </c>
      <c r="C17" s="20">
        <v>200</v>
      </c>
      <c r="D17" s="20">
        <v>83</v>
      </c>
      <c r="E17" s="21">
        <v>42937.487893518519</v>
      </c>
      <c r="F17" s="21">
        <v>42937.487939814811</v>
      </c>
      <c r="G17" s="20">
        <v>4.22</v>
      </c>
      <c r="H17" s="20">
        <v>42</v>
      </c>
      <c r="I17" s="20">
        <v>12</v>
      </c>
      <c r="J17" s="20">
        <v>5575</v>
      </c>
      <c r="K17" s="20">
        <v>30</v>
      </c>
      <c r="L17" s="20">
        <v>10</v>
      </c>
      <c r="M17" s="20">
        <v>2</v>
      </c>
      <c r="N17" s="20">
        <v>30</v>
      </c>
      <c r="O17" s="20">
        <v>27881</v>
      </c>
      <c r="P17" s="20" t="s">
        <v>56</v>
      </c>
      <c r="Q17" s="20">
        <v>169165</v>
      </c>
      <c r="R17" s="20">
        <v>504904</v>
      </c>
      <c r="S17" s="20">
        <v>402755</v>
      </c>
      <c r="T17" s="20">
        <v>135963</v>
      </c>
      <c r="U17" s="20">
        <v>1.1831932067871094</v>
      </c>
      <c r="V17" s="20">
        <v>0</v>
      </c>
      <c r="W17" s="20">
        <v>1</v>
      </c>
      <c r="X17" s="20">
        <v>0</v>
      </c>
      <c r="Y17" s="20">
        <v>0</v>
      </c>
      <c r="Z17" s="20">
        <v>0</v>
      </c>
      <c r="AA17" s="20">
        <v>1</v>
      </c>
      <c r="AB17" s="20">
        <v>1</v>
      </c>
      <c r="AC17" s="20">
        <v>1</v>
      </c>
      <c r="AD17" s="20">
        <v>1</v>
      </c>
      <c r="AE17" s="22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7"/>
  <sheetViews>
    <sheetView workbookViewId="0">
      <selection sqref="A1:AF507"/>
    </sheetView>
  </sheetViews>
  <sheetFormatPr baseColWidth="10" defaultRowHeight="16" x14ac:dyDescent="0.2"/>
  <cols>
    <col min="2" max="2" width="57.83203125" bestFit="1" customWidth="1"/>
    <col min="3" max="3" width="11.1640625" customWidth="1"/>
    <col min="5" max="6" width="15.83203125" bestFit="1" customWidth="1"/>
    <col min="7" max="7" width="12.5" customWidth="1"/>
    <col min="8" max="8" width="18.5" customWidth="1"/>
    <col min="9" max="9" width="14.83203125" customWidth="1"/>
    <col min="10" max="10" width="18.83203125" customWidth="1"/>
    <col min="11" max="11" width="23.1640625" customWidth="1"/>
    <col min="12" max="12" width="20" customWidth="1"/>
    <col min="13" max="13" width="21.1640625" customWidth="1"/>
    <col min="14" max="14" width="16.5" customWidth="1"/>
    <col min="15" max="15" width="20" customWidth="1"/>
    <col min="16" max="16" width="19.5" customWidth="1"/>
    <col min="17" max="17" width="18.5" customWidth="1"/>
    <col min="18" max="18" width="21.1640625" customWidth="1"/>
    <col min="19" max="19" width="24.1640625" customWidth="1"/>
    <col min="20" max="20" width="20.6640625" customWidth="1"/>
    <col min="21" max="21" width="20" customWidth="1"/>
    <col min="22" max="22" width="26.6640625" customWidth="1"/>
    <col min="23" max="23" width="23.6640625" customWidth="1"/>
    <col min="24" max="24" width="32.83203125" customWidth="1"/>
    <col min="25" max="25" width="11.6640625" customWidth="1"/>
    <col min="26" max="26" width="13.83203125" customWidth="1"/>
    <col min="27" max="27" width="17.1640625" customWidth="1"/>
    <col min="28" max="28" width="32.6640625" customWidth="1"/>
    <col min="29" max="29" width="17.1640625" customWidth="1"/>
    <col min="30" max="30" width="23.33203125" customWidth="1"/>
    <col min="31" max="31" width="24.5" customWidth="1"/>
    <col min="32" max="32" width="25.5" customWidth="1"/>
  </cols>
  <sheetData>
    <row r="1" spans="1:32" ht="17" thickBot="1" x14ac:dyDescent="0.25">
      <c r="A1" s="4" t="s">
        <v>22</v>
      </c>
      <c r="B1" s="5" t="s">
        <v>23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31</v>
      </c>
      <c r="K1" s="5" t="s">
        <v>32</v>
      </c>
      <c r="L1" s="5" t="s">
        <v>33</v>
      </c>
      <c r="M1" s="5" t="s">
        <v>34</v>
      </c>
      <c r="N1" s="5" t="s">
        <v>35</v>
      </c>
      <c r="O1" s="5" t="s">
        <v>36</v>
      </c>
      <c r="P1" s="5" t="s">
        <v>37</v>
      </c>
      <c r="Q1" s="5" t="s">
        <v>38</v>
      </c>
      <c r="R1" s="5" t="s">
        <v>39</v>
      </c>
      <c r="S1" s="5" t="s">
        <v>40</v>
      </c>
      <c r="T1" s="5" t="s">
        <v>41</v>
      </c>
      <c r="U1" s="5" t="s">
        <v>42</v>
      </c>
      <c r="V1" s="5" t="s">
        <v>43</v>
      </c>
      <c r="W1" s="5" t="s">
        <v>44</v>
      </c>
      <c r="X1" s="5" t="s">
        <v>45</v>
      </c>
      <c r="Y1" s="5" t="s">
        <v>46</v>
      </c>
      <c r="Z1" s="5" t="s">
        <v>47</v>
      </c>
      <c r="AA1" s="5" t="s">
        <v>48</v>
      </c>
      <c r="AB1" s="5" t="s">
        <v>49</v>
      </c>
      <c r="AC1" s="5" t="s">
        <v>50</v>
      </c>
      <c r="AD1" s="5" t="s">
        <v>51</v>
      </c>
      <c r="AE1" s="5" t="s">
        <v>52</v>
      </c>
      <c r="AF1" s="6" t="s">
        <v>53</v>
      </c>
    </row>
    <row r="2" spans="1:32" ht="17" thickTop="1" x14ac:dyDescent="0.2">
      <c r="A2" s="7">
        <v>158</v>
      </c>
      <c r="B2" s="8" t="s">
        <v>71</v>
      </c>
      <c r="C2" s="8">
        <v>200</v>
      </c>
      <c r="D2" s="8">
        <v>89</v>
      </c>
      <c r="E2" s="16">
        <v>42937.495312500003</v>
      </c>
      <c r="F2" s="16">
        <v>42937.495347222219</v>
      </c>
      <c r="G2" s="8">
        <v>3.49</v>
      </c>
      <c r="H2" s="8">
        <v>9</v>
      </c>
      <c r="I2" s="8">
        <v>4</v>
      </c>
      <c r="J2" s="8">
        <v>1123</v>
      </c>
      <c r="K2" s="8">
        <v>4</v>
      </c>
      <c r="L2" s="8">
        <v>1</v>
      </c>
      <c r="M2" s="8">
        <v>2</v>
      </c>
      <c r="N2" s="8">
        <v>6</v>
      </c>
      <c r="O2" s="8">
        <v>6517</v>
      </c>
      <c r="P2" s="8" t="s">
        <v>56</v>
      </c>
      <c r="Q2" s="8">
        <v>12986</v>
      </c>
      <c r="R2" s="8">
        <v>15644</v>
      </c>
      <c r="S2" s="8">
        <v>30485</v>
      </c>
      <c r="T2" s="8">
        <v>55563</v>
      </c>
      <c r="U2" s="14">
        <v>0.11558055877685547</v>
      </c>
      <c r="V2" s="8">
        <v>0</v>
      </c>
      <c r="W2" s="8">
        <v>1</v>
      </c>
      <c r="X2" s="8">
        <v>0</v>
      </c>
      <c r="Y2" s="8">
        <v>0</v>
      </c>
      <c r="Z2" s="8">
        <v>0</v>
      </c>
      <c r="AA2" s="8">
        <v>0</v>
      </c>
      <c r="AB2" s="8">
        <v>1</v>
      </c>
      <c r="AC2" s="8">
        <v>1</v>
      </c>
      <c r="AD2" s="8">
        <v>0</v>
      </c>
      <c r="AE2" s="8">
        <v>1</v>
      </c>
      <c r="AF2" s="9"/>
    </row>
    <row r="3" spans="1:32" x14ac:dyDescent="0.2">
      <c r="A3" s="10">
        <v>400</v>
      </c>
      <c r="B3" s="11" t="s">
        <v>72</v>
      </c>
      <c r="C3" s="11">
        <v>200</v>
      </c>
      <c r="D3" s="11">
        <v>35</v>
      </c>
      <c r="E3" s="18">
        <v>42937.512569444443</v>
      </c>
      <c r="F3" s="18">
        <v>42937.512685185182</v>
      </c>
      <c r="G3" s="11">
        <v>9.89</v>
      </c>
      <c r="H3" s="11">
        <v>62</v>
      </c>
      <c r="I3" s="11">
        <v>7</v>
      </c>
      <c r="J3" s="11">
        <v>6128</v>
      </c>
      <c r="K3" s="11">
        <v>57</v>
      </c>
      <c r="L3" s="11">
        <v>21</v>
      </c>
      <c r="M3" s="11">
        <v>14</v>
      </c>
      <c r="N3" s="11">
        <v>27</v>
      </c>
      <c r="O3" s="11">
        <v>29601</v>
      </c>
      <c r="P3" s="11" t="s">
        <v>56</v>
      </c>
      <c r="Q3" s="11">
        <v>336982</v>
      </c>
      <c r="R3" s="11">
        <v>2012814</v>
      </c>
      <c r="S3" s="11">
        <v>1040079</v>
      </c>
      <c r="T3" s="11">
        <v>55768</v>
      </c>
      <c r="U3" s="13">
        <v>3.3142509460449219</v>
      </c>
      <c r="V3" s="11">
        <v>0</v>
      </c>
      <c r="W3" s="11">
        <v>0</v>
      </c>
      <c r="X3" s="11">
        <v>1</v>
      </c>
      <c r="Y3" s="11">
        <v>1</v>
      </c>
      <c r="Z3" s="11">
        <v>1</v>
      </c>
      <c r="AA3" s="11">
        <v>1</v>
      </c>
      <c r="AB3" s="11">
        <v>1</v>
      </c>
      <c r="AC3" s="11">
        <v>1</v>
      </c>
      <c r="AD3" s="11">
        <v>0</v>
      </c>
      <c r="AE3" s="11">
        <v>0</v>
      </c>
      <c r="AF3" s="12"/>
    </row>
    <row r="4" spans="1:32" x14ac:dyDescent="0.2">
      <c r="A4" s="7">
        <v>377</v>
      </c>
      <c r="B4" s="8" t="s">
        <v>73</v>
      </c>
      <c r="C4" s="8">
        <v>200</v>
      </c>
      <c r="D4" s="8">
        <v>85</v>
      </c>
      <c r="E4" s="16">
        <v>42937.511111111111</v>
      </c>
      <c r="F4" s="16">
        <v>42937.511145833334</v>
      </c>
      <c r="G4" s="8">
        <v>2.94</v>
      </c>
      <c r="H4" s="8">
        <v>16</v>
      </c>
      <c r="I4" s="8">
        <v>3</v>
      </c>
      <c r="J4" s="8">
        <v>1622</v>
      </c>
      <c r="K4" s="8">
        <v>11</v>
      </c>
      <c r="L4" s="8">
        <v>6</v>
      </c>
      <c r="M4" s="8">
        <v>1</v>
      </c>
      <c r="N4" s="8">
        <v>9</v>
      </c>
      <c r="O4" s="8">
        <v>10222</v>
      </c>
      <c r="P4" s="8">
        <v>235</v>
      </c>
      <c r="Q4" s="8">
        <v>21341</v>
      </c>
      <c r="R4" s="8">
        <v>138536</v>
      </c>
      <c r="S4" s="8">
        <v>364632</v>
      </c>
      <c r="T4" s="8">
        <v>444</v>
      </c>
      <c r="U4" s="14">
        <v>0.51060676574707031</v>
      </c>
      <c r="V4" s="8">
        <v>0</v>
      </c>
      <c r="W4" s="8">
        <v>0</v>
      </c>
      <c r="X4" s="8">
        <v>1</v>
      </c>
      <c r="Y4" s="8">
        <v>1</v>
      </c>
      <c r="Z4" s="8">
        <v>0</v>
      </c>
      <c r="AA4" s="8">
        <v>0</v>
      </c>
      <c r="AB4" s="8">
        <v>1</v>
      </c>
      <c r="AC4" s="8">
        <v>1</v>
      </c>
      <c r="AD4" s="8">
        <v>0</v>
      </c>
      <c r="AE4" s="8">
        <v>1</v>
      </c>
      <c r="AF4" s="9"/>
    </row>
    <row r="5" spans="1:32" x14ac:dyDescent="0.2">
      <c r="A5" s="10">
        <v>79</v>
      </c>
      <c r="B5" s="11" t="s">
        <v>74</v>
      </c>
      <c r="C5" s="11">
        <v>200</v>
      </c>
      <c r="D5" s="11">
        <v>83</v>
      </c>
      <c r="E5" s="18">
        <v>42937.491076388891</v>
      </c>
      <c r="F5" s="18">
        <v>42937.491087962961</v>
      </c>
      <c r="G5" s="11">
        <v>1.48</v>
      </c>
      <c r="H5" s="11">
        <v>21</v>
      </c>
      <c r="I5" s="11">
        <v>1</v>
      </c>
      <c r="J5" s="11">
        <v>1318</v>
      </c>
      <c r="K5" s="11">
        <v>20</v>
      </c>
      <c r="L5" s="11">
        <v>1</v>
      </c>
      <c r="M5" s="11">
        <v>1</v>
      </c>
      <c r="N5" s="11">
        <v>19</v>
      </c>
      <c r="O5" s="11">
        <v>3393</v>
      </c>
      <c r="P5" s="11" t="s">
        <v>56</v>
      </c>
      <c r="Q5" s="11">
        <v>1477</v>
      </c>
      <c r="R5" s="11">
        <v>155472</v>
      </c>
      <c r="S5" s="11">
        <v>10080</v>
      </c>
      <c r="T5" s="11" t="s">
        <v>56</v>
      </c>
      <c r="U5" s="13">
        <v>0.16252708435058594</v>
      </c>
      <c r="V5" s="11">
        <v>0</v>
      </c>
      <c r="W5" s="11">
        <v>1</v>
      </c>
      <c r="X5" s="11">
        <v>0</v>
      </c>
      <c r="Y5" s="11">
        <v>0</v>
      </c>
      <c r="Z5" s="11">
        <v>0</v>
      </c>
      <c r="AA5" s="11">
        <v>1</v>
      </c>
      <c r="AB5" s="11">
        <v>1</v>
      </c>
      <c r="AC5" s="11">
        <v>1</v>
      </c>
      <c r="AD5" s="11">
        <v>0</v>
      </c>
      <c r="AE5" s="11">
        <v>1</v>
      </c>
      <c r="AF5" s="12"/>
    </row>
    <row r="6" spans="1:32" x14ac:dyDescent="0.2">
      <c r="A6" s="7">
        <v>225</v>
      </c>
      <c r="B6" s="8" t="s">
        <v>75</v>
      </c>
      <c r="C6" s="8">
        <v>200</v>
      </c>
      <c r="D6" s="8">
        <v>43</v>
      </c>
      <c r="E6" s="16">
        <v>42937.499930555554</v>
      </c>
      <c r="F6" s="16">
        <v>42937.5</v>
      </c>
      <c r="G6" s="8">
        <v>6.65</v>
      </c>
      <c r="H6" s="8">
        <v>44</v>
      </c>
      <c r="I6" s="8">
        <v>4</v>
      </c>
      <c r="J6" s="8">
        <v>4815</v>
      </c>
      <c r="K6" s="8">
        <v>18</v>
      </c>
      <c r="L6" s="8">
        <v>9</v>
      </c>
      <c r="M6" s="8">
        <v>14</v>
      </c>
      <c r="N6" s="8">
        <v>21</v>
      </c>
      <c r="O6" s="8">
        <v>49434</v>
      </c>
      <c r="P6" s="8" t="s">
        <v>56</v>
      </c>
      <c r="Q6" s="8">
        <v>109525</v>
      </c>
      <c r="R6" s="8">
        <v>1625234</v>
      </c>
      <c r="S6" s="8">
        <v>392812</v>
      </c>
      <c r="T6" s="8">
        <v>23497</v>
      </c>
      <c r="U6" s="14">
        <v>2.0985622406005859</v>
      </c>
      <c r="V6" s="8">
        <v>0</v>
      </c>
      <c r="W6" s="8">
        <v>0</v>
      </c>
      <c r="X6" s="8">
        <v>1</v>
      </c>
      <c r="Y6" s="8">
        <v>1</v>
      </c>
      <c r="Z6" s="8">
        <v>0</v>
      </c>
      <c r="AA6" s="8">
        <v>0</v>
      </c>
      <c r="AB6" s="8">
        <v>1</v>
      </c>
      <c r="AC6" s="8">
        <v>1</v>
      </c>
      <c r="AD6" s="8">
        <v>0</v>
      </c>
      <c r="AE6" s="8">
        <v>1</v>
      </c>
      <c r="AF6" s="9"/>
    </row>
    <row r="7" spans="1:32" x14ac:dyDescent="0.2">
      <c r="A7" s="10">
        <v>150</v>
      </c>
      <c r="B7" s="11" t="s">
        <v>76</v>
      </c>
      <c r="C7" s="11">
        <v>200</v>
      </c>
      <c r="D7" s="11">
        <v>71</v>
      </c>
      <c r="E7" s="18">
        <v>42937.494930555556</v>
      </c>
      <c r="F7" s="18">
        <v>42937.494953703703</v>
      </c>
      <c r="G7" s="11">
        <v>1.98</v>
      </c>
      <c r="H7" s="11">
        <v>25</v>
      </c>
      <c r="I7" s="11">
        <v>3</v>
      </c>
      <c r="J7" s="11">
        <v>2300</v>
      </c>
      <c r="K7" s="11">
        <v>18</v>
      </c>
      <c r="L7" s="11">
        <v>9</v>
      </c>
      <c r="M7" s="11">
        <v>3</v>
      </c>
      <c r="N7" s="11">
        <v>13</v>
      </c>
      <c r="O7" s="11">
        <v>15235</v>
      </c>
      <c r="P7" s="11">
        <v>30049</v>
      </c>
      <c r="Q7" s="11">
        <v>215783</v>
      </c>
      <c r="R7" s="11">
        <v>219226</v>
      </c>
      <c r="S7" s="11">
        <v>709314</v>
      </c>
      <c r="T7" s="11">
        <v>500</v>
      </c>
      <c r="U7" s="13">
        <v>1.134974479675293</v>
      </c>
      <c r="V7" s="11">
        <v>1</v>
      </c>
      <c r="W7" s="11">
        <v>0</v>
      </c>
      <c r="X7" s="11">
        <v>0</v>
      </c>
      <c r="Y7" s="11">
        <v>1</v>
      </c>
      <c r="Z7" s="11">
        <v>0</v>
      </c>
      <c r="AA7" s="11">
        <v>1</v>
      </c>
      <c r="AB7" s="11">
        <v>1</v>
      </c>
      <c r="AC7" s="11">
        <v>1</v>
      </c>
      <c r="AD7" s="11">
        <v>0</v>
      </c>
      <c r="AE7" s="11">
        <v>1</v>
      </c>
      <c r="AF7" s="12"/>
    </row>
    <row r="8" spans="1:32" x14ac:dyDescent="0.2">
      <c r="A8" s="7">
        <v>248</v>
      </c>
      <c r="B8" s="8" t="s">
        <v>77</v>
      </c>
      <c r="C8" s="8">
        <v>200</v>
      </c>
      <c r="D8" s="8">
        <v>59</v>
      </c>
      <c r="E8" s="16">
        <v>42937.501759259256</v>
      </c>
      <c r="F8" s="16">
        <v>42937.501898148148</v>
      </c>
      <c r="G8" s="8">
        <v>12.86</v>
      </c>
      <c r="H8" s="8">
        <v>64</v>
      </c>
      <c r="I8" s="8">
        <v>25</v>
      </c>
      <c r="J8" s="8">
        <v>10806</v>
      </c>
      <c r="K8" s="8">
        <v>42</v>
      </c>
      <c r="L8" s="8">
        <v>27</v>
      </c>
      <c r="M8" s="8">
        <v>7</v>
      </c>
      <c r="N8" s="8">
        <v>30</v>
      </c>
      <c r="O8" s="8">
        <v>57786</v>
      </c>
      <c r="P8" s="8" t="s">
        <v>56</v>
      </c>
      <c r="Q8" s="8">
        <v>193193</v>
      </c>
      <c r="R8" s="8">
        <v>1101340</v>
      </c>
      <c r="S8" s="8">
        <v>1854470</v>
      </c>
      <c r="T8" s="8">
        <v>96641</v>
      </c>
      <c r="U8" s="14">
        <v>3.1503963470458984</v>
      </c>
      <c r="V8" s="8">
        <v>1</v>
      </c>
      <c r="W8" s="8">
        <v>0</v>
      </c>
      <c r="X8" s="8">
        <v>1</v>
      </c>
      <c r="Y8" s="8">
        <v>0</v>
      </c>
      <c r="Z8" s="8">
        <v>1</v>
      </c>
      <c r="AA8" s="8">
        <v>1</v>
      </c>
      <c r="AB8" s="8">
        <v>1</v>
      </c>
      <c r="AC8" s="8">
        <v>1</v>
      </c>
      <c r="AD8" s="8">
        <v>0</v>
      </c>
      <c r="AE8" s="8">
        <v>1</v>
      </c>
      <c r="AF8" s="9"/>
    </row>
    <row r="9" spans="1:32" x14ac:dyDescent="0.2">
      <c r="A9" s="10">
        <v>228</v>
      </c>
      <c r="B9" s="11" t="s">
        <v>78</v>
      </c>
      <c r="C9" s="11">
        <v>200</v>
      </c>
      <c r="D9" s="11">
        <v>35</v>
      </c>
      <c r="E9" s="18">
        <v>42937.500196759262</v>
      </c>
      <c r="F9" s="18">
        <v>42937.5002662037</v>
      </c>
      <c r="G9" s="11">
        <v>5.56</v>
      </c>
      <c r="H9" s="11">
        <v>82</v>
      </c>
      <c r="I9" s="11">
        <v>5</v>
      </c>
      <c r="J9" s="11">
        <v>7266</v>
      </c>
      <c r="K9" s="11">
        <v>75</v>
      </c>
      <c r="L9" s="11">
        <v>14</v>
      </c>
      <c r="M9" s="11">
        <v>7</v>
      </c>
      <c r="N9" s="11">
        <v>61</v>
      </c>
      <c r="O9" s="11">
        <v>26976</v>
      </c>
      <c r="P9" s="11" t="s">
        <v>56</v>
      </c>
      <c r="Q9" s="11">
        <v>212235</v>
      </c>
      <c r="R9" s="11">
        <v>2760352</v>
      </c>
      <c r="S9" s="11">
        <v>291914</v>
      </c>
      <c r="T9" s="11">
        <v>59396</v>
      </c>
      <c r="U9" s="13">
        <v>3.1956415176391602</v>
      </c>
      <c r="V9" s="11">
        <v>0</v>
      </c>
      <c r="W9" s="11">
        <v>1</v>
      </c>
      <c r="X9" s="11">
        <v>0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>
        <v>0</v>
      </c>
      <c r="AE9" s="11">
        <v>1</v>
      </c>
      <c r="AF9" s="12"/>
    </row>
    <row r="10" spans="1:32" x14ac:dyDescent="0.2">
      <c r="A10" s="7">
        <v>189</v>
      </c>
      <c r="B10" s="8" t="s">
        <v>79</v>
      </c>
      <c r="C10" s="8">
        <v>200</v>
      </c>
      <c r="D10" s="8">
        <v>73</v>
      </c>
      <c r="E10" s="16">
        <v>42937.497245370374</v>
      </c>
      <c r="F10" s="16">
        <v>42937.49728009259</v>
      </c>
      <c r="G10" s="8">
        <v>3.37</v>
      </c>
      <c r="H10" s="8">
        <v>55</v>
      </c>
      <c r="I10" s="8">
        <v>12</v>
      </c>
      <c r="J10" s="8">
        <v>8172</v>
      </c>
      <c r="K10" s="8">
        <v>40</v>
      </c>
      <c r="L10" s="8">
        <v>8</v>
      </c>
      <c r="M10" s="8">
        <v>2</v>
      </c>
      <c r="N10" s="8">
        <v>45</v>
      </c>
      <c r="O10" s="8">
        <v>175093</v>
      </c>
      <c r="P10" s="8" t="s">
        <v>56</v>
      </c>
      <c r="Q10" s="8">
        <v>18524</v>
      </c>
      <c r="R10" s="8">
        <v>685932</v>
      </c>
      <c r="S10" s="8">
        <v>865654</v>
      </c>
      <c r="T10" s="8">
        <v>6223</v>
      </c>
      <c r="U10" s="14">
        <v>1.6702899932861328</v>
      </c>
      <c r="V10" s="8">
        <v>0</v>
      </c>
      <c r="W10" s="8">
        <v>1</v>
      </c>
      <c r="X10" s="8">
        <v>0</v>
      </c>
      <c r="Y10" s="8">
        <v>1</v>
      </c>
      <c r="Z10" s="8">
        <v>1</v>
      </c>
      <c r="AA10" s="8">
        <v>0</v>
      </c>
      <c r="AB10" s="8">
        <v>1</v>
      </c>
      <c r="AC10" s="8">
        <v>1</v>
      </c>
      <c r="AD10" s="8">
        <v>0</v>
      </c>
      <c r="AE10" s="8">
        <v>1</v>
      </c>
      <c r="AF10" s="9"/>
    </row>
    <row r="11" spans="1:32" x14ac:dyDescent="0.2">
      <c r="A11" s="10">
        <v>264</v>
      </c>
      <c r="B11" s="11" t="s">
        <v>80</v>
      </c>
      <c r="C11" s="11">
        <v>200</v>
      </c>
      <c r="D11" s="11">
        <v>22</v>
      </c>
      <c r="E11" s="18">
        <v>42937.503032407411</v>
      </c>
      <c r="F11" s="18">
        <v>42937.503159722219</v>
      </c>
      <c r="G11" s="11">
        <v>10.96</v>
      </c>
      <c r="H11" s="11">
        <v>134</v>
      </c>
      <c r="I11" s="11">
        <v>39</v>
      </c>
      <c r="J11" s="11">
        <v>28989</v>
      </c>
      <c r="K11" s="11">
        <v>74</v>
      </c>
      <c r="L11" s="11">
        <v>49</v>
      </c>
      <c r="M11" s="11">
        <v>4</v>
      </c>
      <c r="N11" s="11">
        <v>81</v>
      </c>
      <c r="O11" s="11">
        <v>762501</v>
      </c>
      <c r="P11" s="11" t="s">
        <v>56</v>
      </c>
      <c r="Q11" s="11">
        <v>1239573</v>
      </c>
      <c r="R11" s="11">
        <v>1209445</v>
      </c>
      <c r="S11" s="11">
        <v>3718304</v>
      </c>
      <c r="T11" s="11">
        <v>29154</v>
      </c>
      <c r="U11" s="13">
        <v>6.6365976333618164</v>
      </c>
      <c r="V11" s="11">
        <v>1</v>
      </c>
      <c r="W11" s="11">
        <v>1</v>
      </c>
      <c r="X11" s="11">
        <v>1</v>
      </c>
      <c r="Y11" s="11">
        <v>0</v>
      </c>
      <c r="Z11" s="11">
        <v>1</v>
      </c>
      <c r="AA11" s="11">
        <v>0</v>
      </c>
      <c r="AB11" s="11">
        <v>1</v>
      </c>
      <c r="AC11" s="11">
        <v>1</v>
      </c>
      <c r="AD11" s="11">
        <v>1</v>
      </c>
      <c r="AE11" s="11">
        <v>1</v>
      </c>
      <c r="AF11" s="12"/>
    </row>
    <row r="12" spans="1:32" x14ac:dyDescent="0.2">
      <c r="A12" s="7">
        <v>7</v>
      </c>
      <c r="B12" s="8" t="s">
        <v>81</v>
      </c>
      <c r="C12" s="8">
        <v>200</v>
      </c>
      <c r="D12" s="8">
        <v>23</v>
      </c>
      <c r="E12" s="16">
        <v>42937.486909722225</v>
      </c>
      <c r="F12" s="16">
        <v>42937.487013888887</v>
      </c>
      <c r="G12" s="8">
        <v>8.08</v>
      </c>
      <c r="H12" s="8">
        <v>43</v>
      </c>
      <c r="I12" s="8">
        <v>11</v>
      </c>
      <c r="J12" s="8">
        <v>6248</v>
      </c>
      <c r="K12" s="8">
        <v>11</v>
      </c>
      <c r="L12" s="8">
        <v>10</v>
      </c>
      <c r="M12" s="8">
        <v>3</v>
      </c>
      <c r="N12" s="8">
        <v>30</v>
      </c>
      <c r="O12" s="8">
        <v>238559</v>
      </c>
      <c r="P12" s="8" t="s">
        <v>56</v>
      </c>
      <c r="Q12" s="8">
        <v>381097</v>
      </c>
      <c r="R12" s="8">
        <v>5173828</v>
      </c>
      <c r="S12" s="8">
        <v>2150321</v>
      </c>
      <c r="T12" s="8">
        <v>465722</v>
      </c>
      <c r="U12" s="14">
        <v>8.0199499130249023</v>
      </c>
      <c r="V12" s="8">
        <v>1</v>
      </c>
      <c r="W12" s="8">
        <v>1</v>
      </c>
      <c r="X12" s="8">
        <v>0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>
        <v>0</v>
      </c>
      <c r="AE12" s="8">
        <v>1</v>
      </c>
      <c r="AF12" s="9"/>
    </row>
    <row r="13" spans="1:32" x14ac:dyDescent="0.2">
      <c r="A13" s="10">
        <v>508</v>
      </c>
      <c r="B13" s="11" t="s">
        <v>82</v>
      </c>
      <c r="C13" s="11">
        <v>200</v>
      </c>
      <c r="D13" s="11">
        <v>85</v>
      </c>
      <c r="E13" s="18">
        <v>42937.612638888888</v>
      </c>
      <c r="F13" s="18">
        <v>42937.612673611111</v>
      </c>
      <c r="G13" s="11">
        <v>3.67</v>
      </c>
      <c r="H13" s="11">
        <v>130</v>
      </c>
      <c r="I13" s="11">
        <v>11</v>
      </c>
      <c r="J13" s="11">
        <v>16652</v>
      </c>
      <c r="K13" s="11">
        <v>110</v>
      </c>
      <c r="L13" s="11">
        <v>32</v>
      </c>
      <c r="M13" s="11">
        <v>18</v>
      </c>
      <c r="N13" s="11">
        <v>80</v>
      </c>
      <c r="O13" s="11">
        <v>61673</v>
      </c>
      <c r="P13" s="11" t="s">
        <v>56</v>
      </c>
      <c r="Q13" s="11">
        <v>930185</v>
      </c>
      <c r="R13" s="11">
        <v>623696</v>
      </c>
      <c r="S13" s="11">
        <v>1185881</v>
      </c>
      <c r="T13" s="11">
        <v>221359</v>
      </c>
      <c r="U13" s="13">
        <v>2.8827610015869141</v>
      </c>
      <c r="V13" s="11">
        <v>0</v>
      </c>
      <c r="W13" s="11">
        <v>0</v>
      </c>
      <c r="X13" s="11">
        <v>0</v>
      </c>
      <c r="Y13" s="11">
        <v>1</v>
      </c>
      <c r="Z13" s="11">
        <v>0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2"/>
    </row>
    <row r="14" spans="1:32" x14ac:dyDescent="0.2">
      <c r="A14" s="7">
        <v>71</v>
      </c>
      <c r="B14" s="8" t="s">
        <v>83</v>
      </c>
      <c r="C14" s="8">
        <v>200</v>
      </c>
      <c r="D14" s="8">
        <v>72</v>
      </c>
      <c r="E14" s="16">
        <v>42937.49077546296</v>
      </c>
      <c r="F14" s="16">
        <v>42937.490787037037</v>
      </c>
      <c r="G14" s="8">
        <v>1.83</v>
      </c>
      <c r="H14" s="8">
        <v>32</v>
      </c>
      <c r="I14" s="8">
        <v>5</v>
      </c>
      <c r="J14" s="8">
        <v>2483</v>
      </c>
      <c r="K14" s="8">
        <v>28</v>
      </c>
      <c r="L14" s="8">
        <v>6</v>
      </c>
      <c r="M14" s="8">
        <v>3</v>
      </c>
      <c r="N14" s="8">
        <v>23</v>
      </c>
      <c r="O14" s="8">
        <v>15208</v>
      </c>
      <c r="P14" s="8" t="s">
        <v>56</v>
      </c>
      <c r="Q14" s="8">
        <v>39955</v>
      </c>
      <c r="R14" s="8">
        <v>68761</v>
      </c>
      <c r="S14" s="8">
        <v>222047</v>
      </c>
      <c r="T14" s="8">
        <v>14592</v>
      </c>
      <c r="U14" s="14">
        <v>0.34385967254638672</v>
      </c>
      <c r="V14" s="8">
        <v>1</v>
      </c>
      <c r="W14" s="8">
        <v>1</v>
      </c>
      <c r="X14" s="8">
        <v>1</v>
      </c>
      <c r="Y14" s="8">
        <v>0</v>
      </c>
      <c r="Z14" s="8">
        <v>1</v>
      </c>
      <c r="AA14" s="8">
        <v>1</v>
      </c>
      <c r="AB14" s="8">
        <v>1</v>
      </c>
      <c r="AC14" s="8">
        <v>1</v>
      </c>
      <c r="AD14" s="8">
        <v>0</v>
      </c>
      <c r="AE14" s="8">
        <v>1</v>
      </c>
      <c r="AF14" s="9"/>
    </row>
    <row r="15" spans="1:32" x14ac:dyDescent="0.2">
      <c r="A15" s="10">
        <v>140</v>
      </c>
      <c r="B15" s="11" t="s">
        <v>84</v>
      </c>
      <c r="C15" s="11">
        <v>200</v>
      </c>
      <c r="D15" s="11">
        <v>54</v>
      </c>
      <c r="E15" s="18">
        <v>42937.494340277779</v>
      </c>
      <c r="F15" s="18">
        <v>42937.494421296295</v>
      </c>
      <c r="G15" s="11">
        <v>6.64</v>
      </c>
      <c r="H15" s="11">
        <v>81</v>
      </c>
      <c r="I15" s="11">
        <v>30</v>
      </c>
      <c r="J15" s="11">
        <v>14064</v>
      </c>
      <c r="K15" s="11">
        <v>45</v>
      </c>
      <c r="L15" s="11">
        <v>31</v>
      </c>
      <c r="M15" s="11">
        <v>8</v>
      </c>
      <c r="N15" s="11">
        <v>42</v>
      </c>
      <c r="O15" s="11">
        <v>76985</v>
      </c>
      <c r="P15" s="11" t="s">
        <v>56</v>
      </c>
      <c r="Q15" s="11">
        <v>352282</v>
      </c>
      <c r="R15" s="11">
        <v>379600</v>
      </c>
      <c r="S15" s="11">
        <v>779620</v>
      </c>
      <c r="T15" s="11">
        <v>67024</v>
      </c>
      <c r="U15" s="13">
        <v>1.5788183212280273</v>
      </c>
      <c r="V15" s="11">
        <v>0</v>
      </c>
      <c r="W15" s="11">
        <v>1</v>
      </c>
      <c r="X15" s="11">
        <v>1</v>
      </c>
      <c r="Y15" s="11">
        <v>0</v>
      </c>
      <c r="Z15" s="11">
        <v>0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2"/>
    </row>
    <row r="16" spans="1:32" x14ac:dyDescent="0.2">
      <c r="A16" s="7">
        <v>477</v>
      </c>
      <c r="B16" s="8" t="s">
        <v>85</v>
      </c>
      <c r="C16" s="8">
        <v>200</v>
      </c>
      <c r="D16" s="8">
        <v>76</v>
      </c>
      <c r="E16" s="16">
        <v>42937.610289351855</v>
      </c>
      <c r="F16" s="16">
        <v>42937.610347222224</v>
      </c>
      <c r="G16" s="8">
        <v>5.07</v>
      </c>
      <c r="H16" s="8">
        <v>66</v>
      </c>
      <c r="I16" s="8">
        <v>8</v>
      </c>
      <c r="J16" s="8">
        <v>7310</v>
      </c>
      <c r="K16" s="8">
        <v>9</v>
      </c>
      <c r="L16" s="8">
        <v>21</v>
      </c>
      <c r="M16" s="8">
        <v>19</v>
      </c>
      <c r="N16" s="8">
        <v>26</v>
      </c>
      <c r="O16" s="8">
        <v>65668</v>
      </c>
      <c r="P16" s="8" t="s">
        <v>56</v>
      </c>
      <c r="Q16" s="8">
        <v>371693</v>
      </c>
      <c r="R16" s="8">
        <v>416229</v>
      </c>
      <c r="S16" s="8">
        <v>1032816</v>
      </c>
      <c r="T16" s="8">
        <v>475</v>
      </c>
      <c r="U16" s="14">
        <v>1.7994699478149414</v>
      </c>
      <c r="V16" s="8">
        <v>0</v>
      </c>
      <c r="W16" s="8">
        <v>0</v>
      </c>
      <c r="X16" s="8">
        <v>1</v>
      </c>
      <c r="Y16" s="8">
        <v>1</v>
      </c>
      <c r="Z16" s="8">
        <v>0</v>
      </c>
      <c r="AA16" s="8">
        <v>1</v>
      </c>
      <c r="AB16" s="8">
        <v>1</v>
      </c>
      <c r="AC16" s="8">
        <v>1</v>
      </c>
      <c r="AD16" s="8">
        <v>0</v>
      </c>
      <c r="AE16" s="8">
        <v>1</v>
      </c>
      <c r="AF16" s="9"/>
    </row>
    <row r="17" spans="1:32" x14ac:dyDescent="0.2">
      <c r="A17" s="10">
        <v>483</v>
      </c>
      <c r="B17" s="11" t="s">
        <v>86</v>
      </c>
      <c r="C17" s="11">
        <v>200</v>
      </c>
      <c r="D17" s="11">
        <v>51</v>
      </c>
      <c r="E17" s="18">
        <v>42937.611041666663</v>
      </c>
      <c r="F17" s="18">
        <v>42937.611087962963</v>
      </c>
      <c r="G17" s="11">
        <v>3.49</v>
      </c>
      <c r="H17" s="11">
        <v>70</v>
      </c>
      <c r="I17" s="11">
        <v>22</v>
      </c>
      <c r="J17" s="11">
        <v>12123</v>
      </c>
      <c r="K17" s="11">
        <v>33</v>
      </c>
      <c r="L17" s="11">
        <v>19</v>
      </c>
      <c r="M17" s="11">
        <v>3</v>
      </c>
      <c r="N17" s="11">
        <v>48</v>
      </c>
      <c r="O17" s="11">
        <v>32416</v>
      </c>
      <c r="P17" s="11" t="s">
        <v>56</v>
      </c>
      <c r="Q17" s="11">
        <v>217260</v>
      </c>
      <c r="R17" s="11">
        <v>465802</v>
      </c>
      <c r="S17" s="11">
        <v>764822</v>
      </c>
      <c r="T17" s="11">
        <v>190019</v>
      </c>
      <c r="U17" s="13">
        <v>1.5929403305053711</v>
      </c>
      <c r="V17" s="11">
        <v>1</v>
      </c>
      <c r="W17" s="11">
        <v>1</v>
      </c>
      <c r="X17" s="11">
        <v>0</v>
      </c>
      <c r="Y17" s="11">
        <v>0</v>
      </c>
      <c r="Z17" s="11">
        <v>0</v>
      </c>
      <c r="AA17" s="11">
        <v>0</v>
      </c>
      <c r="AB17" s="11">
        <v>1</v>
      </c>
      <c r="AC17" s="11">
        <v>1</v>
      </c>
      <c r="AD17" s="11">
        <v>0</v>
      </c>
      <c r="AE17" s="11">
        <v>1</v>
      </c>
      <c r="AF17" s="12"/>
    </row>
    <row r="18" spans="1:32" x14ac:dyDescent="0.2">
      <c r="A18" s="7">
        <v>83</v>
      </c>
      <c r="B18" s="8" t="s">
        <v>87</v>
      </c>
      <c r="C18" s="8">
        <v>200</v>
      </c>
      <c r="D18" s="8">
        <v>30</v>
      </c>
      <c r="E18" s="16">
        <v>42937.49114583333</v>
      </c>
      <c r="F18" s="16">
        <v>42937.491469907407</v>
      </c>
      <c r="G18" s="8">
        <v>27.31</v>
      </c>
      <c r="H18" s="8">
        <v>53</v>
      </c>
      <c r="I18" s="8">
        <v>6</v>
      </c>
      <c r="J18" s="8">
        <v>4951</v>
      </c>
      <c r="K18" s="8">
        <v>47</v>
      </c>
      <c r="L18" s="8">
        <v>18</v>
      </c>
      <c r="M18" s="8">
        <v>7</v>
      </c>
      <c r="N18" s="8">
        <v>28</v>
      </c>
      <c r="O18" s="8">
        <v>69805</v>
      </c>
      <c r="P18" s="8" t="s">
        <v>56</v>
      </c>
      <c r="Q18" s="8">
        <v>89873</v>
      </c>
      <c r="R18" s="8">
        <v>599446</v>
      </c>
      <c r="S18" s="8">
        <v>857978</v>
      </c>
      <c r="T18" s="8">
        <v>445</v>
      </c>
      <c r="U18" s="14">
        <v>1.5426130294799805</v>
      </c>
      <c r="V18" s="8">
        <v>0</v>
      </c>
      <c r="W18" s="8">
        <v>1</v>
      </c>
      <c r="X18" s="8">
        <v>1</v>
      </c>
      <c r="Y18" s="8">
        <v>0</v>
      </c>
      <c r="Z18" s="8">
        <v>0</v>
      </c>
      <c r="AA18" s="8">
        <v>1</v>
      </c>
      <c r="AB18" s="8">
        <v>1</v>
      </c>
      <c r="AC18" s="8">
        <v>1</v>
      </c>
      <c r="AD18" s="8">
        <v>0</v>
      </c>
      <c r="AE18" s="8">
        <v>1</v>
      </c>
      <c r="AF18" s="9"/>
    </row>
    <row r="19" spans="1:32" x14ac:dyDescent="0.2">
      <c r="A19" s="10">
        <v>231</v>
      </c>
      <c r="B19" s="11" t="s">
        <v>88</v>
      </c>
      <c r="C19" s="11">
        <v>200</v>
      </c>
      <c r="D19" s="11">
        <v>60</v>
      </c>
      <c r="E19" s="18">
        <v>42937.500300925924</v>
      </c>
      <c r="F19" s="18">
        <v>42937.50037037037</v>
      </c>
      <c r="G19" s="11">
        <v>5.96</v>
      </c>
      <c r="H19" s="11">
        <v>71</v>
      </c>
      <c r="I19" s="11">
        <v>27</v>
      </c>
      <c r="J19" s="11">
        <v>13166</v>
      </c>
      <c r="K19" s="11">
        <v>41</v>
      </c>
      <c r="L19" s="11">
        <v>34</v>
      </c>
      <c r="M19" s="11">
        <v>3</v>
      </c>
      <c r="N19" s="11">
        <v>34</v>
      </c>
      <c r="O19" s="11">
        <v>68277</v>
      </c>
      <c r="P19" s="11" t="s">
        <v>56</v>
      </c>
      <c r="Q19" s="11">
        <v>389854</v>
      </c>
      <c r="R19" s="11">
        <v>1071391</v>
      </c>
      <c r="S19" s="11">
        <v>1669242</v>
      </c>
      <c r="T19" s="11">
        <v>7000</v>
      </c>
      <c r="U19" s="13">
        <v>3.0572547912597656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11">
        <v>0</v>
      </c>
      <c r="AB19" s="11">
        <v>1</v>
      </c>
      <c r="AC19" s="11">
        <v>1</v>
      </c>
      <c r="AD19" s="11">
        <v>0</v>
      </c>
      <c r="AE19" s="11">
        <v>1</v>
      </c>
      <c r="AF19" s="12"/>
    </row>
    <row r="20" spans="1:32" x14ac:dyDescent="0.2">
      <c r="A20" s="7">
        <v>266</v>
      </c>
      <c r="B20" s="8" t="s">
        <v>89</v>
      </c>
      <c r="C20" s="8">
        <v>200</v>
      </c>
      <c r="D20" s="8">
        <v>73</v>
      </c>
      <c r="E20" s="16">
        <v>42937.503240740742</v>
      </c>
      <c r="F20" s="16">
        <v>42937.503298611111</v>
      </c>
      <c r="G20" s="8">
        <v>5.35</v>
      </c>
      <c r="H20" s="8">
        <v>51</v>
      </c>
      <c r="I20" s="8">
        <v>17</v>
      </c>
      <c r="J20" s="8">
        <v>9483</v>
      </c>
      <c r="K20" s="8">
        <v>18</v>
      </c>
      <c r="L20" s="8">
        <v>13</v>
      </c>
      <c r="M20" s="8">
        <v>2</v>
      </c>
      <c r="N20" s="8">
        <v>36</v>
      </c>
      <c r="O20" s="8">
        <v>52197</v>
      </c>
      <c r="P20" s="8" t="s">
        <v>56</v>
      </c>
      <c r="Q20" s="8">
        <v>149559</v>
      </c>
      <c r="R20" s="8">
        <v>1009304</v>
      </c>
      <c r="S20" s="8">
        <v>598726</v>
      </c>
      <c r="T20" s="8">
        <v>233554</v>
      </c>
      <c r="U20" s="14">
        <v>1.9486808776855469</v>
      </c>
      <c r="V20" s="8">
        <v>1</v>
      </c>
      <c r="W20" s="8">
        <v>1</v>
      </c>
      <c r="X20" s="8">
        <v>0</v>
      </c>
      <c r="Y20" s="8">
        <v>0</v>
      </c>
      <c r="Z20" s="8">
        <v>1</v>
      </c>
      <c r="AA20" s="8">
        <v>1</v>
      </c>
      <c r="AB20" s="8">
        <v>1</v>
      </c>
      <c r="AC20" s="8">
        <v>1</v>
      </c>
      <c r="AD20" s="8">
        <v>1</v>
      </c>
      <c r="AE20" s="8">
        <v>1</v>
      </c>
      <c r="AF20" s="9"/>
    </row>
    <row r="21" spans="1:32" x14ac:dyDescent="0.2">
      <c r="A21" s="10">
        <v>458</v>
      </c>
      <c r="B21" s="11" t="s">
        <v>90</v>
      </c>
      <c r="C21" s="11">
        <v>200</v>
      </c>
      <c r="D21" s="11">
        <v>44</v>
      </c>
      <c r="E21" s="18">
        <v>42937.517534722225</v>
      </c>
      <c r="F21" s="18">
        <v>42937.517627314817</v>
      </c>
      <c r="G21" s="11">
        <v>7.92</v>
      </c>
      <c r="H21" s="11">
        <v>57</v>
      </c>
      <c r="I21" s="11">
        <v>5</v>
      </c>
      <c r="J21" s="11">
        <v>5739</v>
      </c>
      <c r="K21" s="11">
        <v>47</v>
      </c>
      <c r="L21" s="11">
        <v>18</v>
      </c>
      <c r="M21" s="11">
        <v>11</v>
      </c>
      <c r="N21" s="11">
        <v>28</v>
      </c>
      <c r="O21" s="11">
        <v>206359</v>
      </c>
      <c r="P21" s="11" t="s">
        <v>56</v>
      </c>
      <c r="Q21" s="11">
        <v>599265</v>
      </c>
      <c r="R21" s="11">
        <v>991097</v>
      </c>
      <c r="S21" s="11">
        <v>1153213</v>
      </c>
      <c r="T21" s="11">
        <v>224424</v>
      </c>
      <c r="U21" s="13">
        <v>3.0273036956787109</v>
      </c>
      <c r="V21" s="11">
        <v>0</v>
      </c>
      <c r="W21" s="11">
        <v>1</v>
      </c>
      <c r="X21" s="11">
        <v>1</v>
      </c>
      <c r="Y21" s="11">
        <v>1</v>
      </c>
      <c r="Z21" s="11">
        <v>0</v>
      </c>
      <c r="AA21" s="11">
        <v>1</v>
      </c>
      <c r="AB21" s="11">
        <v>1</v>
      </c>
      <c r="AC21" s="11">
        <v>1</v>
      </c>
      <c r="AD21" s="11">
        <v>0</v>
      </c>
      <c r="AE21" s="11">
        <v>1</v>
      </c>
      <c r="AF21" s="12"/>
    </row>
    <row r="22" spans="1:32" x14ac:dyDescent="0.2">
      <c r="A22" s="7">
        <v>73</v>
      </c>
      <c r="B22" s="8" t="s">
        <v>91</v>
      </c>
      <c r="C22" s="8">
        <v>200</v>
      </c>
      <c r="D22" s="8">
        <v>70</v>
      </c>
      <c r="E22" s="16">
        <v>42937.49082175926</v>
      </c>
      <c r="F22" s="16">
        <v>42937.490891203706</v>
      </c>
      <c r="G22" s="8">
        <v>6.35</v>
      </c>
      <c r="H22" s="8">
        <v>74</v>
      </c>
      <c r="I22" s="8">
        <v>16</v>
      </c>
      <c r="J22" s="8">
        <v>11058</v>
      </c>
      <c r="K22" s="8">
        <v>62</v>
      </c>
      <c r="L22" s="8">
        <v>31</v>
      </c>
      <c r="M22" s="8">
        <v>5</v>
      </c>
      <c r="N22" s="8">
        <v>38</v>
      </c>
      <c r="O22" s="8">
        <v>144826</v>
      </c>
      <c r="P22" s="8" t="s">
        <v>56</v>
      </c>
      <c r="Q22" s="8">
        <v>389473</v>
      </c>
      <c r="R22" s="8">
        <v>1284861</v>
      </c>
      <c r="S22" s="8">
        <v>1197228</v>
      </c>
      <c r="T22" s="8">
        <v>2229</v>
      </c>
      <c r="U22" s="14">
        <v>2.8787775039672852</v>
      </c>
      <c r="V22" s="8">
        <v>0</v>
      </c>
      <c r="W22" s="8">
        <v>0</v>
      </c>
      <c r="X22" s="8">
        <v>0</v>
      </c>
      <c r="Y22" s="8">
        <v>1</v>
      </c>
      <c r="Z22" s="8">
        <v>0</v>
      </c>
      <c r="AA22" s="8">
        <v>1</v>
      </c>
      <c r="AB22" s="8">
        <v>1</v>
      </c>
      <c r="AC22" s="8">
        <v>1</v>
      </c>
      <c r="AD22" s="8">
        <v>0</v>
      </c>
      <c r="AE22" s="8">
        <v>1</v>
      </c>
      <c r="AF22" s="9"/>
    </row>
    <row r="23" spans="1:32" x14ac:dyDescent="0.2">
      <c r="A23" s="10">
        <v>555</v>
      </c>
      <c r="B23" s="11" t="s">
        <v>92</v>
      </c>
      <c r="C23" s="11">
        <v>200</v>
      </c>
      <c r="D23" s="11">
        <v>50</v>
      </c>
      <c r="E23" s="18">
        <v>42937.616319444445</v>
      </c>
      <c r="F23" s="18">
        <v>42937.616412037038</v>
      </c>
      <c r="G23" s="11">
        <v>7.79</v>
      </c>
      <c r="H23" s="11">
        <v>54</v>
      </c>
      <c r="I23" s="11">
        <v>12</v>
      </c>
      <c r="J23" s="11">
        <v>6278</v>
      </c>
      <c r="K23" s="11">
        <v>44</v>
      </c>
      <c r="L23" s="11">
        <v>21</v>
      </c>
      <c r="M23" s="19">
        <v>11</v>
      </c>
      <c r="N23" s="19">
        <v>22</v>
      </c>
      <c r="O23" s="11">
        <v>38853</v>
      </c>
      <c r="P23" s="11" t="s">
        <v>56</v>
      </c>
      <c r="Q23" s="11">
        <v>368282</v>
      </c>
      <c r="R23" s="11">
        <v>385852</v>
      </c>
      <c r="S23" s="11">
        <v>908723</v>
      </c>
      <c r="T23" s="11">
        <v>18680</v>
      </c>
      <c r="U23" s="13">
        <v>1.6406917572021484</v>
      </c>
      <c r="V23" s="11">
        <v>0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>
        <v>0</v>
      </c>
      <c r="AE23" s="11">
        <v>1</v>
      </c>
      <c r="AF23" s="12"/>
    </row>
    <row r="24" spans="1:32" x14ac:dyDescent="0.2">
      <c r="A24" s="7">
        <v>133</v>
      </c>
      <c r="B24" s="8" t="s">
        <v>93</v>
      </c>
      <c r="C24" s="8">
        <v>200</v>
      </c>
      <c r="D24" s="8">
        <v>37</v>
      </c>
      <c r="E24" s="16">
        <v>42937.493750000001</v>
      </c>
      <c r="F24" s="16">
        <v>42937.493773148148</v>
      </c>
      <c r="G24" s="8">
        <v>1.87</v>
      </c>
      <c r="H24" s="8">
        <v>34</v>
      </c>
      <c r="I24" s="8">
        <v>6</v>
      </c>
      <c r="J24" s="8">
        <v>3736</v>
      </c>
      <c r="K24" s="8">
        <v>22</v>
      </c>
      <c r="L24" s="8">
        <v>8</v>
      </c>
      <c r="M24" s="8">
        <v>5</v>
      </c>
      <c r="N24" s="8">
        <v>21</v>
      </c>
      <c r="O24" s="8">
        <v>56864</v>
      </c>
      <c r="P24" s="8" t="s">
        <v>56</v>
      </c>
      <c r="Q24" s="8">
        <v>167413</v>
      </c>
      <c r="R24" s="8">
        <v>1946416</v>
      </c>
      <c r="S24" s="8">
        <v>210629</v>
      </c>
      <c r="T24" s="8">
        <v>114032</v>
      </c>
      <c r="U24" s="14">
        <v>2.3797550201416016</v>
      </c>
      <c r="V24" s="8">
        <v>0</v>
      </c>
      <c r="W24" s="8">
        <v>1</v>
      </c>
      <c r="X24" s="8">
        <v>1</v>
      </c>
      <c r="Y24" s="8">
        <v>0</v>
      </c>
      <c r="Z24" s="8">
        <v>1</v>
      </c>
      <c r="AA24" s="8">
        <v>1</v>
      </c>
      <c r="AB24" s="8">
        <v>1</v>
      </c>
      <c r="AC24" s="8">
        <v>1</v>
      </c>
      <c r="AD24" s="8">
        <v>0</v>
      </c>
      <c r="AE24" s="8">
        <v>1</v>
      </c>
      <c r="AF24" s="9"/>
    </row>
    <row r="25" spans="1:32" x14ac:dyDescent="0.2">
      <c r="A25" s="10">
        <v>113</v>
      </c>
      <c r="B25" s="11" t="s">
        <v>94</v>
      </c>
      <c r="C25" s="11">
        <v>200</v>
      </c>
      <c r="D25" s="11">
        <v>68</v>
      </c>
      <c r="E25" s="18">
        <v>42937.492743055554</v>
      </c>
      <c r="F25" s="18">
        <v>42937.492812500001</v>
      </c>
      <c r="G25" s="11">
        <v>5.39</v>
      </c>
      <c r="H25" s="11">
        <v>87</v>
      </c>
      <c r="I25" s="11">
        <v>40</v>
      </c>
      <c r="J25" s="11">
        <v>19356</v>
      </c>
      <c r="K25" s="11">
        <v>36</v>
      </c>
      <c r="L25" s="11">
        <v>29</v>
      </c>
      <c r="M25" s="11">
        <v>5</v>
      </c>
      <c r="N25" s="11">
        <v>53</v>
      </c>
      <c r="O25" s="11">
        <v>67587</v>
      </c>
      <c r="P25" s="11">
        <v>55546</v>
      </c>
      <c r="Q25" s="11">
        <v>281706</v>
      </c>
      <c r="R25" s="11">
        <v>218764</v>
      </c>
      <c r="S25" s="11">
        <v>837607</v>
      </c>
      <c r="T25" s="11">
        <v>19198</v>
      </c>
      <c r="U25" s="13">
        <v>1.4118270874023438</v>
      </c>
      <c r="V25" s="11">
        <v>0</v>
      </c>
      <c r="W25" s="11">
        <v>1</v>
      </c>
      <c r="X25" s="11">
        <v>0</v>
      </c>
      <c r="Y25" s="11">
        <v>0</v>
      </c>
      <c r="Z25" s="11">
        <v>1</v>
      </c>
      <c r="AA25" s="11">
        <v>1</v>
      </c>
      <c r="AB25" s="11">
        <v>1</v>
      </c>
      <c r="AC25" s="11">
        <v>1</v>
      </c>
      <c r="AD25" s="11">
        <v>1</v>
      </c>
      <c r="AE25" s="11">
        <v>1</v>
      </c>
      <c r="AF25" s="12"/>
    </row>
    <row r="26" spans="1:32" x14ac:dyDescent="0.2">
      <c r="A26" s="7">
        <v>102</v>
      </c>
      <c r="B26" s="8" t="s">
        <v>95</v>
      </c>
      <c r="C26" s="8">
        <v>200</v>
      </c>
      <c r="D26" s="8">
        <v>87</v>
      </c>
      <c r="E26" s="16">
        <v>42937.492256944446</v>
      </c>
      <c r="F26" s="16">
        <v>42937.492268518516</v>
      </c>
      <c r="G26" s="8">
        <v>1.17</v>
      </c>
      <c r="H26" s="8">
        <v>11</v>
      </c>
      <c r="I26" s="8">
        <v>1</v>
      </c>
      <c r="J26" s="8">
        <v>664</v>
      </c>
      <c r="K26" s="8">
        <v>10</v>
      </c>
      <c r="L26" s="8">
        <v>1</v>
      </c>
      <c r="M26" s="8">
        <v>1</v>
      </c>
      <c r="N26" s="8">
        <v>9</v>
      </c>
      <c r="O26" s="8">
        <v>24075</v>
      </c>
      <c r="P26" s="8" t="s">
        <v>56</v>
      </c>
      <c r="Q26" s="8">
        <v>928</v>
      </c>
      <c r="R26" s="8">
        <v>9434</v>
      </c>
      <c r="S26" s="8">
        <v>2920</v>
      </c>
      <c r="T26" s="8" t="s">
        <v>56</v>
      </c>
      <c r="U26" s="14">
        <v>3.5626411437988281E-2</v>
      </c>
      <c r="V26" s="8">
        <v>0</v>
      </c>
      <c r="W26" s="8">
        <v>1</v>
      </c>
      <c r="X26" s="8">
        <v>0</v>
      </c>
      <c r="Y26" s="8">
        <v>0</v>
      </c>
      <c r="Z26" s="8">
        <v>1</v>
      </c>
      <c r="AA26" s="8">
        <v>0</v>
      </c>
      <c r="AB26" s="8">
        <v>1</v>
      </c>
      <c r="AC26" s="8">
        <v>0</v>
      </c>
      <c r="AD26" s="8">
        <v>0</v>
      </c>
      <c r="AE26" s="8">
        <v>1</v>
      </c>
      <c r="AF26" s="9"/>
    </row>
    <row r="27" spans="1:32" x14ac:dyDescent="0.2">
      <c r="A27" s="10">
        <v>312</v>
      </c>
      <c r="B27" s="11" t="s">
        <v>96</v>
      </c>
      <c r="C27" s="11">
        <v>200</v>
      </c>
      <c r="D27" s="11">
        <v>72</v>
      </c>
      <c r="E27" s="18">
        <v>42937.50677083333</v>
      </c>
      <c r="F27" s="18">
        <v>42937.506793981483</v>
      </c>
      <c r="G27" s="11">
        <v>1.88</v>
      </c>
      <c r="H27" s="11">
        <v>34</v>
      </c>
      <c r="I27" s="11">
        <v>6</v>
      </c>
      <c r="J27" s="11">
        <v>3370</v>
      </c>
      <c r="K27" s="11">
        <v>12</v>
      </c>
      <c r="L27" s="11">
        <v>10</v>
      </c>
      <c r="M27" s="11">
        <v>9</v>
      </c>
      <c r="N27" s="11">
        <v>15</v>
      </c>
      <c r="O27" s="11">
        <v>17010</v>
      </c>
      <c r="P27" s="11" t="s">
        <v>56</v>
      </c>
      <c r="Q27" s="11">
        <v>115160</v>
      </c>
      <c r="R27" s="11">
        <v>80252</v>
      </c>
      <c r="S27" s="11">
        <v>162051</v>
      </c>
      <c r="T27" s="11">
        <v>78343</v>
      </c>
      <c r="U27" s="13">
        <v>0.4318389892578125</v>
      </c>
      <c r="V27" s="11">
        <v>0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0</v>
      </c>
      <c r="AE27" s="11">
        <v>1</v>
      </c>
      <c r="AF27" s="12"/>
    </row>
    <row r="28" spans="1:32" x14ac:dyDescent="0.2">
      <c r="A28" s="7">
        <v>281</v>
      </c>
      <c r="B28" s="8" t="s">
        <v>97</v>
      </c>
      <c r="C28" s="8">
        <v>200</v>
      </c>
      <c r="D28" s="8">
        <v>45</v>
      </c>
      <c r="E28" s="16">
        <v>42937.504687499997</v>
      </c>
      <c r="F28" s="16">
        <v>42937.50476851852</v>
      </c>
      <c r="G28" s="8">
        <v>7.32</v>
      </c>
      <c r="H28" s="8">
        <v>47</v>
      </c>
      <c r="I28" s="8">
        <v>13</v>
      </c>
      <c r="J28" s="8">
        <v>7366</v>
      </c>
      <c r="K28" s="8">
        <v>25</v>
      </c>
      <c r="L28" s="8">
        <v>15</v>
      </c>
      <c r="M28" s="8">
        <v>3</v>
      </c>
      <c r="N28" s="8">
        <v>29</v>
      </c>
      <c r="O28" s="8">
        <v>68170</v>
      </c>
      <c r="P28" s="8" t="s">
        <v>56</v>
      </c>
      <c r="Q28" s="8">
        <v>147388</v>
      </c>
      <c r="R28" s="8">
        <v>3719064</v>
      </c>
      <c r="S28" s="8">
        <v>828184</v>
      </c>
      <c r="T28" s="8">
        <v>97309</v>
      </c>
      <c r="U28" s="14">
        <v>4.6349668502807617</v>
      </c>
      <c r="V28" s="8">
        <v>0</v>
      </c>
      <c r="W28" s="8">
        <v>1</v>
      </c>
      <c r="X28" s="8">
        <v>0</v>
      </c>
      <c r="Y28" s="8">
        <v>0</v>
      </c>
      <c r="Z28" s="8">
        <v>1</v>
      </c>
      <c r="AA28" s="8">
        <v>1</v>
      </c>
      <c r="AB28" s="8">
        <v>1</v>
      </c>
      <c r="AC28" s="8">
        <v>1</v>
      </c>
      <c r="AD28" s="8">
        <v>0</v>
      </c>
      <c r="AE28" s="8">
        <v>1</v>
      </c>
      <c r="AF28" s="9"/>
    </row>
    <row r="29" spans="1:32" x14ac:dyDescent="0.2">
      <c r="A29" s="10">
        <v>522</v>
      </c>
      <c r="B29" s="11" t="s">
        <v>98</v>
      </c>
      <c r="C29" s="11">
        <v>200</v>
      </c>
      <c r="D29" s="11">
        <v>63</v>
      </c>
      <c r="E29" s="18">
        <v>42937.613495370373</v>
      </c>
      <c r="F29" s="18">
        <v>42937.613518518519</v>
      </c>
      <c r="G29" s="11">
        <v>2.66</v>
      </c>
      <c r="H29" s="11">
        <v>27</v>
      </c>
      <c r="I29" s="11">
        <v>9</v>
      </c>
      <c r="J29" s="11">
        <v>3155</v>
      </c>
      <c r="K29" s="11">
        <v>20</v>
      </c>
      <c r="L29" s="11">
        <v>5</v>
      </c>
      <c r="M29" s="19">
        <v>5</v>
      </c>
      <c r="N29" s="19">
        <v>17</v>
      </c>
      <c r="O29" s="11">
        <v>30399</v>
      </c>
      <c r="P29" s="11" t="s">
        <v>56</v>
      </c>
      <c r="Q29" s="11">
        <v>175629</v>
      </c>
      <c r="R29" s="11">
        <v>1271288</v>
      </c>
      <c r="S29" s="11">
        <v>483887</v>
      </c>
      <c r="T29" s="11">
        <v>116879</v>
      </c>
      <c r="U29" s="13">
        <v>1.9818134307861328</v>
      </c>
      <c r="V29" s="11">
        <v>1</v>
      </c>
      <c r="W29" s="11">
        <v>1</v>
      </c>
      <c r="X29" s="11">
        <v>0</v>
      </c>
      <c r="Y29" s="11">
        <v>0</v>
      </c>
      <c r="Z29" s="11">
        <v>0</v>
      </c>
      <c r="AA29" s="11">
        <v>0</v>
      </c>
      <c r="AB29" s="11">
        <v>1</v>
      </c>
      <c r="AC29" s="11">
        <v>1</v>
      </c>
      <c r="AD29" s="11">
        <v>0</v>
      </c>
      <c r="AE29" s="11">
        <v>1</v>
      </c>
      <c r="AF29" s="12"/>
    </row>
    <row r="30" spans="1:32" x14ac:dyDescent="0.2">
      <c r="A30" s="7">
        <v>193</v>
      </c>
      <c r="B30" s="8" t="s">
        <v>99</v>
      </c>
      <c r="C30" s="8">
        <v>200</v>
      </c>
      <c r="D30" s="8">
        <v>77</v>
      </c>
      <c r="E30" s="16">
        <v>42937.497604166667</v>
      </c>
      <c r="F30" s="16">
        <v>42937.49763888889</v>
      </c>
      <c r="G30" s="8">
        <v>2.95</v>
      </c>
      <c r="H30" s="8">
        <v>58</v>
      </c>
      <c r="I30" s="8">
        <v>8</v>
      </c>
      <c r="J30" s="8">
        <v>10452</v>
      </c>
      <c r="K30" s="8">
        <v>44</v>
      </c>
      <c r="L30" s="8">
        <v>26</v>
      </c>
      <c r="M30" s="8">
        <v>2</v>
      </c>
      <c r="N30" s="8">
        <v>30</v>
      </c>
      <c r="O30" s="8">
        <v>13526</v>
      </c>
      <c r="P30" s="8" t="s">
        <v>56</v>
      </c>
      <c r="Q30" s="8">
        <v>170067</v>
      </c>
      <c r="R30" s="8">
        <v>251199</v>
      </c>
      <c r="S30" s="8">
        <v>1300759</v>
      </c>
      <c r="T30" s="8">
        <v>158396</v>
      </c>
      <c r="U30" s="14">
        <v>1.806208610534668</v>
      </c>
      <c r="V30" s="8">
        <v>0</v>
      </c>
      <c r="W30" s="8">
        <v>0</v>
      </c>
      <c r="X30" s="8">
        <v>1</v>
      </c>
      <c r="Y30" s="8">
        <v>0</v>
      </c>
      <c r="Z30" s="8">
        <v>0</v>
      </c>
      <c r="AA30" s="8">
        <v>1</v>
      </c>
      <c r="AB30" s="8">
        <v>1</v>
      </c>
      <c r="AC30" s="8">
        <v>1</v>
      </c>
      <c r="AD30" s="8">
        <v>0</v>
      </c>
      <c r="AE30" s="8">
        <v>1</v>
      </c>
      <c r="AF30" s="9"/>
    </row>
    <row r="31" spans="1:32" x14ac:dyDescent="0.2">
      <c r="A31" s="10">
        <v>393</v>
      </c>
      <c r="B31" s="11" t="s">
        <v>100</v>
      </c>
      <c r="C31" s="11">
        <v>200</v>
      </c>
      <c r="D31" s="11">
        <v>59</v>
      </c>
      <c r="E31" s="18">
        <v>42937.511805555558</v>
      </c>
      <c r="F31" s="18">
        <v>42937.51190972222</v>
      </c>
      <c r="G31" s="11">
        <v>9.1</v>
      </c>
      <c r="H31" s="11">
        <v>88</v>
      </c>
      <c r="I31" s="11">
        <v>12</v>
      </c>
      <c r="J31" s="11">
        <v>10670</v>
      </c>
      <c r="K31" s="11">
        <v>41</v>
      </c>
      <c r="L31" s="11">
        <v>26</v>
      </c>
      <c r="M31" s="11">
        <v>27</v>
      </c>
      <c r="N31" s="11">
        <v>35</v>
      </c>
      <c r="O31" s="11">
        <v>111163</v>
      </c>
      <c r="P31" s="11" t="s">
        <v>56</v>
      </c>
      <c r="Q31" s="11">
        <v>1089250</v>
      </c>
      <c r="R31" s="11">
        <v>253929</v>
      </c>
      <c r="S31" s="11">
        <v>2107052</v>
      </c>
      <c r="T31" s="11">
        <v>155400</v>
      </c>
      <c r="U31" s="13">
        <v>3.5446109771728516</v>
      </c>
      <c r="V31" s="11">
        <v>0</v>
      </c>
      <c r="W31" s="11">
        <v>0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>
        <v>0</v>
      </c>
      <c r="AE31" s="11">
        <v>1</v>
      </c>
      <c r="AF31" s="12"/>
    </row>
    <row r="32" spans="1:32" x14ac:dyDescent="0.2">
      <c r="A32" s="7">
        <v>556</v>
      </c>
      <c r="B32" s="8" t="s">
        <v>101</v>
      </c>
      <c r="C32" s="8">
        <v>200</v>
      </c>
      <c r="D32" s="8">
        <v>73</v>
      </c>
      <c r="E32" s="16">
        <v>42937.616412037038</v>
      </c>
      <c r="F32" s="16">
        <v>42937.616435185184</v>
      </c>
      <c r="G32" s="8">
        <v>2.4</v>
      </c>
      <c r="H32" s="8">
        <v>33</v>
      </c>
      <c r="I32" s="8">
        <v>7</v>
      </c>
      <c r="J32" s="8">
        <v>2895</v>
      </c>
      <c r="K32" s="8">
        <v>28</v>
      </c>
      <c r="L32" s="8">
        <v>13</v>
      </c>
      <c r="M32" s="17">
        <v>7</v>
      </c>
      <c r="N32" s="17">
        <v>13</v>
      </c>
      <c r="O32" s="8">
        <v>21757</v>
      </c>
      <c r="P32" s="8" t="s">
        <v>56</v>
      </c>
      <c r="Q32" s="8">
        <v>194139</v>
      </c>
      <c r="R32" s="8">
        <v>810396</v>
      </c>
      <c r="S32" s="8">
        <v>775926</v>
      </c>
      <c r="T32" s="8">
        <v>37928</v>
      </c>
      <c r="U32" s="14">
        <v>1.7548999786376953</v>
      </c>
      <c r="V32" s="8">
        <v>0</v>
      </c>
      <c r="W32" s="8">
        <v>0</v>
      </c>
      <c r="X32" s="8">
        <v>0</v>
      </c>
      <c r="Y32" s="8">
        <v>0</v>
      </c>
      <c r="Z32" s="8">
        <v>1</v>
      </c>
      <c r="AA32" s="8">
        <v>1</v>
      </c>
      <c r="AB32" s="8">
        <v>1</v>
      </c>
      <c r="AC32" s="8">
        <v>1</v>
      </c>
      <c r="AD32" s="8">
        <v>0</v>
      </c>
      <c r="AE32" s="8">
        <v>1</v>
      </c>
      <c r="AF32" s="9"/>
    </row>
    <row r="33" spans="1:32" x14ac:dyDescent="0.2">
      <c r="A33" s="10">
        <v>339</v>
      </c>
      <c r="B33" s="11" t="s">
        <v>102</v>
      </c>
      <c r="C33" s="11">
        <v>200</v>
      </c>
      <c r="D33" s="11">
        <v>40</v>
      </c>
      <c r="E33" s="18">
        <v>42937.508217592593</v>
      </c>
      <c r="F33" s="18">
        <v>42937.508287037039</v>
      </c>
      <c r="G33" s="11">
        <v>6.54</v>
      </c>
      <c r="H33" s="11">
        <v>92</v>
      </c>
      <c r="I33" s="11">
        <v>7</v>
      </c>
      <c r="J33" s="11">
        <v>11791</v>
      </c>
      <c r="K33" s="11">
        <v>43</v>
      </c>
      <c r="L33" s="11">
        <v>35</v>
      </c>
      <c r="M33" s="11">
        <v>14</v>
      </c>
      <c r="N33" s="11">
        <v>43</v>
      </c>
      <c r="O33" s="11">
        <v>29179</v>
      </c>
      <c r="P33" s="11" t="s">
        <v>56</v>
      </c>
      <c r="Q33" s="11">
        <v>825291</v>
      </c>
      <c r="R33" s="11">
        <v>1105737</v>
      </c>
      <c r="S33" s="11">
        <v>1115072</v>
      </c>
      <c r="T33" s="11">
        <v>197198</v>
      </c>
      <c r="U33" s="13">
        <v>3.1208772659301758</v>
      </c>
      <c r="V33" s="11">
        <v>0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12"/>
    </row>
    <row r="34" spans="1:32" x14ac:dyDescent="0.2">
      <c r="A34" s="7">
        <v>155</v>
      </c>
      <c r="B34" s="8" t="s">
        <v>103</v>
      </c>
      <c r="C34" s="8">
        <v>200</v>
      </c>
      <c r="D34" s="8">
        <v>78</v>
      </c>
      <c r="E34" s="16">
        <v>42937.495196759257</v>
      </c>
      <c r="F34" s="16">
        <v>42937.495208333334</v>
      </c>
      <c r="G34" s="8">
        <v>0.9</v>
      </c>
      <c r="H34" s="8">
        <v>16</v>
      </c>
      <c r="I34" s="8">
        <v>5</v>
      </c>
      <c r="J34" s="8">
        <v>1605</v>
      </c>
      <c r="K34" s="8">
        <v>11</v>
      </c>
      <c r="L34" s="8">
        <v>7</v>
      </c>
      <c r="M34" s="8">
        <v>2</v>
      </c>
      <c r="N34" s="8">
        <v>7</v>
      </c>
      <c r="O34" s="8">
        <v>8697</v>
      </c>
      <c r="P34" s="8" t="s">
        <v>56</v>
      </c>
      <c r="Q34" s="8">
        <v>137300</v>
      </c>
      <c r="R34" s="8">
        <v>138668</v>
      </c>
      <c r="S34" s="8">
        <v>255082</v>
      </c>
      <c r="T34" s="8">
        <v>2638</v>
      </c>
      <c r="U34" s="14">
        <v>0.51725864410400391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1</v>
      </c>
      <c r="AC34" s="8">
        <v>1</v>
      </c>
      <c r="AD34" s="8">
        <v>1</v>
      </c>
      <c r="AE34" s="8">
        <v>1</v>
      </c>
      <c r="AF34" s="9"/>
    </row>
    <row r="35" spans="1:32" x14ac:dyDescent="0.2">
      <c r="A35" s="10">
        <v>156</v>
      </c>
      <c r="B35" s="11" t="s">
        <v>104</v>
      </c>
      <c r="C35" s="11">
        <v>200</v>
      </c>
      <c r="D35" s="11">
        <v>29</v>
      </c>
      <c r="E35" s="18">
        <v>42937.495208333334</v>
      </c>
      <c r="F35" s="18">
        <v>42937.49527777778</v>
      </c>
      <c r="G35" s="11">
        <v>6.43</v>
      </c>
      <c r="H35" s="11">
        <v>71</v>
      </c>
      <c r="I35" s="11">
        <v>20</v>
      </c>
      <c r="J35" s="11">
        <v>9584</v>
      </c>
      <c r="K35" s="11">
        <v>48</v>
      </c>
      <c r="L35" s="11">
        <v>20</v>
      </c>
      <c r="M35" s="11">
        <v>5</v>
      </c>
      <c r="N35" s="11">
        <v>46</v>
      </c>
      <c r="O35" s="11">
        <v>64697</v>
      </c>
      <c r="P35" s="11">
        <v>24535</v>
      </c>
      <c r="Q35" s="11">
        <v>105250</v>
      </c>
      <c r="R35" s="11">
        <v>2749992</v>
      </c>
      <c r="S35" s="11">
        <v>679481</v>
      </c>
      <c r="T35" s="11">
        <v>5573</v>
      </c>
      <c r="U35" s="13">
        <v>3.4613876342773438</v>
      </c>
      <c r="V35" s="11">
        <v>0</v>
      </c>
      <c r="W35" s="11">
        <v>1</v>
      </c>
      <c r="X35" s="11">
        <v>0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>
        <v>0</v>
      </c>
      <c r="AE35" s="11">
        <v>1</v>
      </c>
      <c r="AF35" s="12"/>
    </row>
    <row r="36" spans="1:32" x14ac:dyDescent="0.2">
      <c r="A36" s="7">
        <v>93</v>
      </c>
      <c r="B36" s="8" t="s">
        <v>105</v>
      </c>
      <c r="C36" s="8">
        <v>200</v>
      </c>
      <c r="D36" s="8">
        <v>30</v>
      </c>
      <c r="E36" s="16">
        <v>42937.491770833331</v>
      </c>
      <c r="F36" s="16">
        <v>42937.491828703707</v>
      </c>
      <c r="G36" s="8">
        <v>5.03</v>
      </c>
      <c r="H36" s="8">
        <v>69</v>
      </c>
      <c r="I36" s="8">
        <v>21</v>
      </c>
      <c r="J36" s="8">
        <v>8893</v>
      </c>
      <c r="K36" s="8">
        <v>44</v>
      </c>
      <c r="L36" s="8">
        <v>20</v>
      </c>
      <c r="M36" s="8">
        <v>7</v>
      </c>
      <c r="N36" s="8">
        <v>42</v>
      </c>
      <c r="O36" s="8">
        <v>58142</v>
      </c>
      <c r="P36" s="8">
        <v>24535</v>
      </c>
      <c r="Q36" s="8">
        <v>162486</v>
      </c>
      <c r="R36" s="8">
        <v>2782984</v>
      </c>
      <c r="S36" s="8">
        <v>679501</v>
      </c>
      <c r="T36" s="8">
        <v>5793</v>
      </c>
      <c r="U36" s="14">
        <v>3.5414133071899414</v>
      </c>
      <c r="V36" s="8">
        <v>0</v>
      </c>
      <c r="W36" s="8">
        <v>1</v>
      </c>
      <c r="X36" s="8">
        <v>0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>
        <v>0</v>
      </c>
      <c r="AE36" s="8">
        <v>1</v>
      </c>
      <c r="AF36" s="9"/>
    </row>
    <row r="37" spans="1:32" x14ac:dyDescent="0.2">
      <c r="A37" s="10">
        <v>174</v>
      </c>
      <c r="B37" s="11" t="s">
        <v>106</v>
      </c>
      <c r="C37" s="11">
        <v>200</v>
      </c>
      <c r="D37" s="11">
        <v>49</v>
      </c>
      <c r="E37" s="18">
        <v>42937.496736111112</v>
      </c>
      <c r="F37" s="18">
        <v>42937.496782407405</v>
      </c>
      <c r="G37" s="11">
        <v>4.28</v>
      </c>
      <c r="H37" s="11">
        <v>72</v>
      </c>
      <c r="I37" s="11">
        <v>24</v>
      </c>
      <c r="J37" s="11">
        <v>9707</v>
      </c>
      <c r="K37" s="11">
        <v>45</v>
      </c>
      <c r="L37" s="11">
        <v>25</v>
      </c>
      <c r="M37" s="11">
        <v>7</v>
      </c>
      <c r="N37" s="11">
        <v>40</v>
      </c>
      <c r="O37" s="11">
        <v>60533</v>
      </c>
      <c r="P37" s="11">
        <v>24535</v>
      </c>
      <c r="Q37" s="11">
        <v>162486</v>
      </c>
      <c r="R37" s="11">
        <v>640475</v>
      </c>
      <c r="S37" s="11">
        <v>790748</v>
      </c>
      <c r="T37" s="11">
        <v>5494</v>
      </c>
      <c r="U37" s="13">
        <v>1.6062459945678711</v>
      </c>
      <c r="V37" s="11">
        <v>0</v>
      </c>
      <c r="W37" s="11">
        <v>1</v>
      </c>
      <c r="X37" s="11">
        <v>0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>
        <v>0</v>
      </c>
      <c r="AE37" s="11">
        <v>1</v>
      </c>
      <c r="AF37" s="12"/>
    </row>
    <row r="38" spans="1:32" x14ac:dyDescent="0.2">
      <c r="A38" s="7">
        <v>170</v>
      </c>
      <c r="B38" s="8" t="s">
        <v>107</v>
      </c>
      <c r="C38" s="8">
        <v>200</v>
      </c>
      <c r="D38" s="8">
        <v>60</v>
      </c>
      <c r="E38" s="16">
        <v>42937.496400462966</v>
      </c>
      <c r="F38" s="16">
        <v>42937.496504629627</v>
      </c>
      <c r="G38" s="8">
        <v>9.08</v>
      </c>
      <c r="H38" s="8">
        <v>63</v>
      </c>
      <c r="I38" s="8">
        <v>25</v>
      </c>
      <c r="J38" s="8">
        <v>10768</v>
      </c>
      <c r="K38" s="8">
        <v>42</v>
      </c>
      <c r="L38" s="8">
        <v>27</v>
      </c>
      <c r="M38" s="8">
        <v>7</v>
      </c>
      <c r="N38" s="8">
        <v>29</v>
      </c>
      <c r="O38" s="8">
        <v>57786</v>
      </c>
      <c r="P38" s="8" t="s">
        <v>56</v>
      </c>
      <c r="Q38" s="8">
        <v>193193</v>
      </c>
      <c r="R38" s="8">
        <v>1101340</v>
      </c>
      <c r="S38" s="8">
        <v>1854480</v>
      </c>
      <c r="T38" s="8">
        <v>96213</v>
      </c>
      <c r="U38" s="14">
        <v>3.1499977111816406</v>
      </c>
      <c r="V38" s="8">
        <v>0</v>
      </c>
      <c r="W38" s="8">
        <v>0</v>
      </c>
      <c r="X38" s="8">
        <v>1</v>
      </c>
      <c r="Y38" s="8">
        <v>0</v>
      </c>
      <c r="Z38" s="8">
        <v>1</v>
      </c>
      <c r="AA38" s="8">
        <v>1</v>
      </c>
      <c r="AB38" s="8">
        <v>1</v>
      </c>
      <c r="AC38" s="8">
        <v>1</v>
      </c>
      <c r="AD38" s="8">
        <v>0</v>
      </c>
      <c r="AE38" s="8">
        <v>1</v>
      </c>
      <c r="AF38" s="9"/>
    </row>
    <row r="39" spans="1:32" x14ac:dyDescent="0.2">
      <c r="A39" s="10">
        <v>322</v>
      </c>
      <c r="B39" s="11" t="s">
        <v>108</v>
      </c>
      <c r="C39" s="11">
        <v>200</v>
      </c>
      <c r="D39" s="11">
        <v>29</v>
      </c>
      <c r="E39" s="18">
        <v>42937.507337962961</v>
      </c>
      <c r="F39" s="18">
        <v>42937.50744212963</v>
      </c>
      <c r="G39" s="11">
        <v>8.57</v>
      </c>
      <c r="H39" s="11">
        <v>121</v>
      </c>
      <c r="I39" s="11">
        <v>34</v>
      </c>
      <c r="J39" s="11">
        <v>20588</v>
      </c>
      <c r="K39" s="11">
        <v>58</v>
      </c>
      <c r="L39" s="11">
        <v>27</v>
      </c>
      <c r="M39" s="11">
        <v>5</v>
      </c>
      <c r="N39" s="11">
        <v>89</v>
      </c>
      <c r="O39" s="11">
        <v>116700</v>
      </c>
      <c r="P39" s="11" t="s">
        <v>56</v>
      </c>
      <c r="Q39" s="11">
        <v>187477</v>
      </c>
      <c r="R39" s="11">
        <v>3854814</v>
      </c>
      <c r="S39" s="11">
        <v>1122354</v>
      </c>
      <c r="T39" s="11">
        <v>164078</v>
      </c>
      <c r="U39" s="13">
        <v>5.1931600570678711</v>
      </c>
      <c r="V39" s="11">
        <v>1</v>
      </c>
      <c r="W39" s="11">
        <v>0</v>
      </c>
      <c r="X39" s="11">
        <v>1</v>
      </c>
      <c r="Y39" s="11">
        <v>0</v>
      </c>
      <c r="Z39" s="11">
        <v>1</v>
      </c>
      <c r="AA39" s="11">
        <v>0</v>
      </c>
      <c r="AB39" s="11">
        <v>1</v>
      </c>
      <c r="AC39" s="11">
        <v>1</v>
      </c>
      <c r="AD39" s="11">
        <v>0</v>
      </c>
      <c r="AE39" s="11">
        <v>1</v>
      </c>
      <c r="AF39" s="12"/>
    </row>
    <row r="40" spans="1:32" x14ac:dyDescent="0.2">
      <c r="A40" s="7">
        <v>435</v>
      </c>
      <c r="B40" s="8" t="s">
        <v>109</v>
      </c>
      <c r="C40" s="8">
        <v>200</v>
      </c>
      <c r="D40" s="8">
        <v>55</v>
      </c>
      <c r="E40" s="16">
        <v>42937.515694444446</v>
      </c>
      <c r="F40" s="16">
        <v>42937.515902777777</v>
      </c>
      <c r="G40" s="8">
        <v>17.54</v>
      </c>
      <c r="H40" s="8">
        <v>102</v>
      </c>
      <c r="I40" s="8">
        <v>29</v>
      </c>
      <c r="J40" s="8">
        <v>12834</v>
      </c>
      <c r="K40" s="8">
        <v>73</v>
      </c>
      <c r="L40" s="8">
        <v>34</v>
      </c>
      <c r="M40" s="8">
        <v>9</v>
      </c>
      <c r="N40" s="8">
        <v>59</v>
      </c>
      <c r="O40" s="8">
        <v>54110</v>
      </c>
      <c r="P40" s="8" t="s">
        <v>56</v>
      </c>
      <c r="Q40" s="8">
        <v>262659</v>
      </c>
      <c r="R40" s="8">
        <v>1489729</v>
      </c>
      <c r="S40" s="8">
        <v>2713882</v>
      </c>
      <c r="T40" s="8">
        <v>17697</v>
      </c>
      <c r="U40" s="14">
        <v>4.3278474807739258</v>
      </c>
      <c r="V40" s="8">
        <v>0</v>
      </c>
      <c r="W40" s="8">
        <v>1</v>
      </c>
      <c r="X40" s="8">
        <v>0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>
        <v>0</v>
      </c>
      <c r="AE40" s="8">
        <v>1</v>
      </c>
      <c r="AF40" s="9"/>
    </row>
    <row r="41" spans="1:32" x14ac:dyDescent="0.2">
      <c r="A41" s="10">
        <v>439</v>
      </c>
      <c r="B41" s="11" t="s">
        <v>110</v>
      </c>
      <c r="C41" s="11">
        <v>200</v>
      </c>
      <c r="D41" s="11">
        <v>71</v>
      </c>
      <c r="E41" s="18">
        <v>42937.516157407408</v>
      </c>
      <c r="F41" s="18">
        <v>42937.516226851854</v>
      </c>
      <c r="G41" s="11">
        <v>6.56</v>
      </c>
      <c r="H41" s="11">
        <v>59</v>
      </c>
      <c r="I41" s="11">
        <v>6</v>
      </c>
      <c r="J41" s="11">
        <v>6499</v>
      </c>
      <c r="K41" s="11">
        <v>22</v>
      </c>
      <c r="L41" s="11">
        <v>18</v>
      </c>
      <c r="M41" s="11">
        <v>17</v>
      </c>
      <c r="N41" s="11">
        <v>24</v>
      </c>
      <c r="O41" s="11">
        <v>71733</v>
      </c>
      <c r="P41" s="11" t="s">
        <v>56</v>
      </c>
      <c r="Q41" s="11">
        <v>2007706</v>
      </c>
      <c r="R41" s="11">
        <v>423145</v>
      </c>
      <c r="S41" s="11">
        <v>900391</v>
      </c>
      <c r="T41" s="11">
        <v>82710</v>
      </c>
      <c r="U41" s="13">
        <v>3.3242082595825195</v>
      </c>
      <c r="V41" s="11">
        <v>1</v>
      </c>
      <c r="W41" s="11">
        <v>0</v>
      </c>
      <c r="X41" s="11">
        <v>0</v>
      </c>
      <c r="Y41" s="11">
        <v>1</v>
      </c>
      <c r="Z41" s="11">
        <v>0</v>
      </c>
      <c r="AA41" s="11">
        <v>1</v>
      </c>
      <c r="AB41" s="11">
        <v>1</v>
      </c>
      <c r="AC41" s="11">
        <v>1</v>
      </c>
      <c r="AD41" s="11">
        <v>0</v>
      </c>
      <c r="AE41" s="11">
        <v>1</v>
      </c>
      <c r="AF41" s="12"/>
    </row>
    <row r="42" spans="1:32" x14ac:dyDescent="0.2">
      <c r="A42" s="7">
        <v>161</v>
      </c>
      <c r="B42" s="8" t="s">
        <v>111</v>
      </c>
      <c r="C42" s="8">
        <v>200</v>
      </c>
      <c r="D42" s="8">
        <v>87</v>
      </c>
      <c r="E42" s="16">
        <v>42937.495613425926</v>
      </c>
      <c r="F42" s="16">
        <v>42937.495648148149</v>
      </c>
      <c r="G42" s="8">
        <v>2.83</v>
      </c>
      <c r="H42" s="8">
        <v>33</v>
      </c>
      <c r="I42" s="8">
        <v>7</v>
      </c>
      <c r="J42" s="8">
        <v>3467</v>
      </c>
      <c r="K42" s="8">
        <v>28</v>
      </c>
      <c r="L42" s="8">
        <v>8</v>
      </c>
      <c r="M42" s="8">
        <v>3</v>
      </c>
      <c r="N42" s="8">
        <v>22</v>
      </c>
      <c r="O42" s="8">
        <v>50866</v>
      </c>
      <c r="P42" s="8" t="s">
        <v>56</v>
      </c>
      <c r="Q42" s="8">
        <v>22422</v>
      </c>
      <c r="R42" s="8">
        <v>1075682</v>
      </c>
      <c r="S42" s="8">
        <v>318400</v>
      </c>
      <c r="T42" s="8" t="s">
        <v>56</v>
      </c>
      <c r="U42" s="14">
        <v>1.3993930816650391</v>
      </c>
      <c r="V42" s="8">
        <v>0</v>
      </c>
      <c r="W42" s="8">
        <v>1</v>
      </c>
      <c r="X42" s="8">
        <v>0</v>
      </c>
      <c r="Y42" s="8">
        <v>0</v>
      </c>
      <c r="Z42" s="8">
        <v>1</v>
      </c>
      <c r="AA42" s="8">
        <v>1</v>
      </c>
      <c r="AB42" s="8">
        <v>1</v>
      </c>
      <c r="AC42" s="8">
        <v>1</v>
      </c>
      <c r="AD42" s="8">
        <v>0</v>
      </c>
      <c r="AE42" s="8">
        <v>1</v>
      </c>
      <c r="AF42" s="9"/>
    </row>
    <row r="43" spans="1:32" x14ac:dyDescent="0.2">
      <c r="A43" s="10">
        <v>125</v>
      </c>
      <c r="B43" s="11" t="s">
        <v>112</v>
      </c>
      <c r="C43" s="11">
        <v>200</v>
      </c>
      <c r="D43" s="11">
        <v>45</v>
      </c>
      <c r="E43" s="18">
        <v>42937.493287037039</v>
      </c>
      <c r="F43" s="18">
        <v>42937.493321759262</v>
      </c>
      <c r="G43" s="11">
        <v>3.58</v>
      </c>
      <c r="H43" s="11">
        <v>81</v>
      </c>
      <c r="I43" s="11">
        <v>10</v>
      </c>
      <c r="J43" s="11">
        <v>7709</v>
      </c>
      <c r="K43" s="11">
        <v>71</v>
      </c>
      <c r="L43" s="11">
        <v>20</v>
      </c>
      <c r="M43" s="11">
        <v>11</v>
      </c>
      <c r="N43" s="11">
        <v>50</v>
      </c>
      <c r="O43" s="11">
        <v>115286</v>
      </c>
      <c r="P43" s="11" t="s">
        <v>56</v>
      </c>
      <c r="Q43" s="11">
        <v>234641</v>
      </c>
      <c r="R43" s="11">
        <v>1907951</v>
      </c>
      <c r="S43" s="11">
        <v>1288955</v>
      </c>
      <c r="T43" s="11">
        <v>16598</v>
      </c>
      <c r="U43" s="13">
        <v>3.3983526229858398</v>
      </c>
      <c r="V43" s="11">
        <v>1</v>
      </c>
      <c r="W43" s="11">
        <v>0</v>
      </c>
      <c r="X43" s="11">
        <v>0</v>
      </c>
      <c r="Y43" s="11">
        <v>1</v>
      </c>
      <c r="Z43" s="11">
        <v>0</v>
      </c>
      <c r="AA43" s="11">
        <v>1</v>
      </c>
      <c r="AB43" s="11">
        <v>1</v>
      </c>
      <c r="AC43" s="11">
        <v>1</v>
      </c>
      <c r="AD43" s="11">
        <v>0</v>
      </c>
      <c r="AE43" s="11">
        <v>1</v>
      </c>
      <c r="AF43" s="12"/>
    </row>
    <row r="44" spans="1:32" x14ac:dyDescent="0.2">
      <c r="A44" s="7">
        <v>128</v>
      </c>
      <c r="B44" s="8" t="s">
        <v>113</v>
      </c>
      <c r="C44" s="8">
        <v>200</v>
      </c>
      <c r="D44" s="8">
        <v>41</v>
      </c>
      <c r="E44" s="16">
        <v>42937.493391203701</v>
      </c>
      <c r="F44" s="16">
        <v>42937.493437500001</v>
      </c>
      <c r="G44" s="8">
        <v>4.57</v>
      </c>
      <c r="H44" s="8">
        <v>58</v>
      </c>
      <c r="I44" s="8">
        <v>14</v>
      </c>
      <c r="J44" s="8">
        <v>9023</v>
      </c>
      <c r="K44" s="8">
        <v>21</v>
      </c>
      <c r="L44" s="8">
        <v>25</v>
      </c>
      <c r="M44" s="8">
        <v>8</v>
      </c>
      <c r="N44" s="8">
        <v>25</v>
      </c>
      <c r="O44" s="8">
        <v>47423</v>
      </c>
      <c r="P44" s="8" t="s">
        <v>56</v>
      </c>
      <c r="Q44" s="8">
        <v>196785</v>
      </c>
      <c r="R44" s="8">
        <v>174631</v>
      </c>
      <c r="S44" s="8">
        <v>1351012</v>
      </c>
      <c r="T44" s="8">
        <v>4764</v>
      </c>
      <c r="U44" s="14">
        <v>1.6924047470092773</v>
      </c>
      <c r="V44" s="8">
        <v>0</v>
      </c>
      <c r="W44" s="8">
        <v>1</v>
      </c>
      <c r="X44" s="8">
        <v>0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>
        <v>0</v>
      </c>
      <c r="AE44" s="8">
        <v>1</v>
      </c>
      <c r="AF44" s="9"/>
    </row>
    <row r="45" spans="1:32" x14ac:dyDescent="0.2">
      <c r="A45" s="10">
        <v>74</v>
      </c>
      <c r="B45" s="11" t="s">
        <v>114</v>
      </c>
      <c r="C45" s="11">
        <v>200</v>
      </c>
      <c r="D45" s="11">
        <v>47</v>
      </c>
      <c r="E45" s="18">
        <v>42937.490891203706</v>
      </c>
      <c r="F45" s="18">
        <v>42937.490937499999</v>
      </c>
      <c r="G45" s="11">
        <v>3.35</v>
      </c>
      <c r="H45" s="11">
        <v>47</v>
      </c>
      <c r="I45" s="11">
        <v>8</v>
      </c>
      <c r="J45" s="11">
        <v>4477</v>
      </c>
      <c r="K45" s="11">
        <v>26</v>
      </c>
      <c r="L45" s="11">
        <v>13</v>
      </c>
      <c r="M45" s="11">
        <v>1</v>
      </c>
      <c r="N45" s="11">
        <v>33</v>
      </c>
      <c r="O45" s="11">
        <v>16942</v>
      </c>
      <c r="P45" s="11" t="s">
        <v>56</v>
      </c>
      <c r="Q45" s="11">
        <v>19511</v>
      </c>
      <c r="R45" s="11">
        <v>1526709</v>
      </c>
      <c r="S45" s="11">
        <v>236992</v>
      </c>
      <c r="T45" s="11">
        <v>37898</v>
      </c>
      <c r="U45" s="13">
        <v>1.7529029846191406</v>
      </c>
      <c r="V45" s="11">
        <v>0</v>
      </c>
      <c r="W45" s="11">
        <v>1</v>
      </c>
      <c r="X45" s="11">
        <v>1</v>
      </c>
      <c r="Y45" s="11">
        <v>0</v>
      </c>
      <c r="Z45" s="11">
        <v>0</v>
      </c>
      <c r="AA45" s="11">
        <v>1</v>
      </c>
      <c r="AB45" s="11">
        <v>1</v>
      </c>
      <c r="AC45" s="11">
        <v>1</v>
      </c>
      <c r="AD45" s="11">
        <v>0</v>
      </c>
      <c r="AE45" s="11">
        <v>1</v>
      </c>
      <c r="AF45" s="12"/>
    </row>
    <row r="46" spans="1:32" x14ac:dyDescent="0.2">
      <c r="A46" s="7">
        <v>441</v>
      </c>
      <c r="B46" s="8" t="s">
        <v>115</v>
      </c>
      <c r="C46" s="8">
        <v>200</v>
      </c>
      <c r="D46" s="8">
        <v>64</v>
      </c>
      <c r="E46" s="16">
        <v>42937.51662037037</v>
      </c>
      <c r="F46" s="16">
        <v>42937.51667824074</v>
      </c>
      <c r="G46" s="8">
        <v>4.53</v>
      </c>
      <c r="H46" s="8">
        <v>65</v>
      </c>
      <c r="I46" s="8">
        <v>16</v>
      </c>
      <c r="J46" s="8">
        <v>9003</v>
      </c>
      <c r="K46" s="8">
        <v>49</v>
      </c>
      <c r="L46" s="8">
        <v>27</v>
      </c>
      <c r="M46" s="8">
        <v>3</v>
      </c>
      <c r="N46" s="8">
        <v>35</v>
      </c>
      <c r="O46" s="8">
        <v>169951</v>
      </c>
      <c r="P46" s="8" t="s">
        <v>56</v>
      </c>
      <c r="Q46" s="8">
        <v>276511</v>
      </c>
      <c r="R46" s="8">
        <v>880312</v>
      </c>
      <c r="S46" s="8">
        <v>2653759</v>
      </c>
      <c r="T46" s="8">
        <v>21680</v>
      </c>
      <c r="U46" s="14">
        <v>3.816807746887207</v>
      </c>
      <c r="V46" s="8">
        <v>0</v>
      </c>
      <c r="W46" s="8">
        <v>1</v>
      </c>
      <c r="X46" s="8">
        <v>1</v>
      </c>
      <c r="Y46" s="8">
        <v>1</v>
      </c>
      <c r="Z46" s="8">
        <v>0</v>
      </c>
      <c r="AA46" s="8">
        <v>1</v>
      </c>
      <c r="AB46" s="8">
        <v>1</v>
      </c>
      <c r="AC46" s="8">
        <v>1</v>
      </c>
      <c r="AD46" s="8">
        <v>0</v>
      </c>
      <c r="AE46" s="8">
        <v>1</v>
      </c>
      <c r="AF46" s="9"/>
    </row>
    <row r="47" spans="1:32" x14ac:dyDescent="0.2">
      <c r="A47" s="10">
        <v>134</v>
      </c>
      <c r="B47" s="11" t="s">
        <v>116</v>
      </c>
      <c r="C47" s="11">
        <v>200</v>
      </c>
      <c r="D47" s="11">
        <v>33</v>
      </c>
      <c r="E47" s="18">
        <v>42937.493773148148</v>
      </c>
      <c r="F47" s="18">
        <v>42937.49386574074</v>
      </c>
      <c r="G47" s="11">
        <v>7.66</v>
      </c>
      <c r="H47" s="11">
        <v>50</v>
      </c>
      <c r="I47" s="11">
        <v>5</v>
      </c>
      <c r="J47" s="11">
        <v>4978</v>
      </c>
      <c r="K47" s="11">
        <v>15</v>
      </c>
      <c r="L47" s="11">
        <v>19</v>
      </c>
      <c r="M47" s="11">
        <v>10</v>
      </c>
      <c r="N47" s="11">
        <v>21</v>
      </c>
      <c r="O47" s="11">
        <v>89780</v>
      </c>
      <c r="P47" s="11">
        <v>124985</v>
      </c>
      <c r="Q47" s="11">
        <v>853842</v>
      </c>
      <c r="R47" s="11">
        <v>3341712</v>
      </c>
      <c r="S47" s="11">
        <v>780369</v>
      </c>
      <c r="T47" s="11">
        <v>37414</v>
      </c>
      <c r="U47" s="13">
        <v>4.9859066009521484</v>
      </c>
      <c r="V47" s="11">
        <v>0</v>
      </c>
      <c r="W47" s="11">
        <v>1</v>
      </c>
      <c r="X47" s="11">
        <v>1</v>
      </c>
      <c r="Y47" s="11">
        <v>1</v>
      </c>
      <c r="Z47" s="11">
        <v>0</v>
      </c>
      <c r="AA47" s="11">
        <v>1</v>
      </c>
      <c r="AB47" s="11">
        <v>1</v>
      </c>
      <c r="AC47" s="11">
        <v>1</v>
      </c>
      <c r="AD47" s="11">
        <v>1</v>
      </c>
      <c r="AE47" s="11">
        <v>1</v>
      </c>
      <c r="AF47" s="12"/>
    </row>
    <row r="48" spans="1:32" x14ac:dyDescent="0.2">
      <c r="A48" s="7">
        <v>511</v>
      </c>
      <c r="B48" s="8" t="s">
        <v>117</v>
      </c>
      <c r="C48" s="8">
        <v>200</v>
      </c>
      <c r="D48" s="8">
        <v>62</v>
      </c>
      <c r="E48" s="16">
        <v>42937.612708333334</v>
      </c>
      <c r="F48" s="16">
        <v>42937.612939814811</v>
      </c>
      <c r="G48" s="8">
        <v>19.89</v>
      </c>
      <c r="H48" s="8">
        <v>41</v>
      </c>
      <c r="I48" s="8">
        <v>12</v>
      </c>
      <c r="J48" s="8">
        <v>4939</v>
      </c>
      <c r="K48" s="8">
        <v>29</v>
      </c>
      <c r="L48" s="8">
        <v>7</v>
      </c>
      <c r="M48" s="17">
        <v>7</v>
      </c>
      <c r="N48" s="17">
        <v>27</v>
      </c>
      <c r="O48" s="8">
        <v>85867</v>
      </c>
      <c r="P48" s="8" t="s">
        <v>56</v>
      </c>
      <c r="Q48" s="8">
        <v>479384</v>
      </c>
      <c r="R48" s="8">
        <v>851279</v>
      </c>
      <c r="S48" s="8">
        <v>843100</v>
      </c>
      <c r="T48" s="8">
        <v>198802</v>
      </c>
      <c r="U48" s="14">
        <v>2.34454345703125</v>
      </c>
      <c r="V48" s="8">
        <v>1</v>
      </c>
      <c r="W48" s="8">
        <v>0</v>
      </c>
      <c r="X48" s="8">
        <v>1</v>
      </c>
      <c r="Y48" s="8">
        <v>0</v>
      </c>
      <c r="Z48" s="8">
        <v>0</v>
      </c>
      <c r="AA48" s="8">
        <v>0</v>
      </c>
      <c r="AB48" s="8">
        <v>1</v>
      </c>
      <c r="AC48" s="8">
        <v>1</v>
      </c>
      <c r="AD48" s="8">
        <v>0</v>
      </c>
      <c r="AE48" s="8">
        <v>1</v>
      </c>
      <c r="AF48" s="9"/>
    </row>
    <row r="49" spans="1:32" x14ac:dyDescent="0.2">
      <c r="A49" s="10">
        <v>45</v>
      </c>
      <c r="B49" s="11" t="s">
        <v>118</v>
      </c>
      <c r="C49" s="11">
        <v>200</v>
      </c>
      <c r="D49" s="11">
        <v>54</v>
      </c>
      <c r="E49" s="18">
        <v>42937.489270833335</v>
      </c>
      <c r="F49" s="18">
        <v>42937.489293981482</v>
      </c>
      <c r="G49" s="11">
        <v>2.33</v>
      </c>
      <c r="H49" s="11">
        <v>66</v>
      </c>
      <c r="I49" s="11">
        <v>10</v>
      </c>
      <c r="J49" s="11">
        <v>5916</v>
      </c>
      <c r="K49" s="11">
        <v>60</v>
      </c>
      <c r="L49" s="11">
        <v>21</v>
      </c>
      <c r="M49" s="11">
        <v>9</v>
      </c>
      <c r="N49" s="11">
        <v>36</v>
      </c>
      <c r="O49" s="11">
        <v>45749</v>
      </c>
      <c r="P49" s="11" t="s">
        <v>56</v>
      </c>
      <c r="Q49" s="11">
        <v>126430</v>
      </c>
      <c r="R49" s="11">
        <v>1043719</v>
      </c>
      <c r="S49" s="11">
        <v>1297555</v>
      </c>
      <c r="T49" s="11">
        <v>23087</v>
      </c>
      <c r="U49" s="13">
        <v>2.4190330505371094</v>
      </c>
      <c r="V49" s="11">
        <v>0</v>
      </c>
      <c r="W49" s="11">
        <v>0</v>
      </c>
      <c r="X49" s="11">
        <v>1</v>
      </c>
      <c r="Y49" s="11">
        <v>1</v>
      </c>
      <c r="Z49" s="11">
        <v>0</v>
      </c>
      <c r="AA49" s="11">
        <v>1</v>
      </c>
      <c r="AB49" s="11">
        <v>1</v>
      </c>
      <c r="AC49" s="11">
        <v>1</v>
      </c>
      <c r="AD49" s="11">
        <v>0</v>
      </c>
      <c r="AE49" s="11">
        <v>1</v>
      </c>
      <c r="AF49" s="12"/>
    </row>
    <row r="50" spans="1:32" x14ac:dyDescent="0.2">
      <c r="A50" s="7">
        <v>167</v>
      </c>
      <c r="B50" s="8" t="s">
        <v>119</v>
      </c>
      <c r="C50" s="8">
        <v>200</v>
      </c>
      <c r="D50" s="8">
        <v>59</v>
      </c>
      <c r="E50" s="16">
        <v>42937.495833333334</v>
      </c>
      <c r="F50" s="16">
        <v>42937.495937500003</v>
      </c>
      <c r="G50" s="8">
        <v>9.17</v>
      </c>
      <c r="H50" s="8">
        <v>111</v>
      </c>
      <c r="I50" s="8">
        <v>25</v>
      </c>
      <c r="J50" s="8">
        <v>15677</v>
      </c>
      <c r="K50" s="8">
        <v>86</v>
      </c>
      <c r="L50" s="8">
        <v>46</v>
      </c>
      <c r="M50" s="8">
        <v>12</v>
      </c>
      <c r="N50" s="8">
        <v>53</v>
      </c>
      <c r="O50" s="8">
        <v>304570</v>
      </c>
      <c r="P50" s="8" t="s">
        <v>56</v>
      </c>
      <c r="Q50" s="8">
        <v>636575</v>
      </c>
      <c r="R50" s="8">
        <v>1816056</v>
      </c>
      <c r="S50" s="8">
        <v>3837554</v>
      </c>
      <c r="T50" s="8">
        <v>72860</v>
      </c>
      <c r="U50" s="14">
        <v>6.3587331771850586</v>
      </c>
      <c r="V50" s="8">
        <v>0</v>
      </c>
      <c r="W50" s="8">
        <v>0</v>
      </c>
      <c r="X50" s="8">
        <v>1</v>
      </c>
      <c r="Y50" s="8">
        <v>0</v>
      </c>
      <c r="Z50" s="8">
        <v>0</v>
      </c>
      <c r="AA50" s="8">
        <v>1</v>
      </c>
      <c r="AB50" s="8">
        <v>1</v>
      </c>
      <c r="AC50" s="8">
        <v>1</v>
      </c>
      <c r="AD50" s="8">
        <v>1</v>
      </c>
      <c r="AE50" s="8">
        <v>1</v>
      </c>
      <c r="AF50" s="9"/>
    </row>
    <row r="51" spans="1:32" x14ac:dyDescent="0.2">
      <c r="A51" s="10">
        <v>473</v>
      </c>
      <c r="B51" s="11" t="s">
        <v>120</v>
      </c>
      <c r="C51" s="11">
        <v>200</v>
      </c>
      <c r="D51" s="11">
        <v>42</v>
      </c>
      <c r="E51" s="18">
        <v>42937.61005787037</v>
      </c>
      <c r="F51" s="18">
        <v>42937.61010416667</v>
      </c>
      <c r="G51" s="11">
        <v>4.25</v>
      </c>
      <c r="H51" s="11">
        <v>57</v>
      </c>
      <c r="I51" s="11">
        <v>14</v>
      </c>
      <c r="J51" s="11">
        <v>6780</v>
      </c>
      <c r="K51" s="11">
        <v>18</v>
      </c>
      <c r="L51" s="11">
        <v>20</v>
      </c>
      <c r="M51" s="11">
        <v>10</v>
      </c>
      <c r="N51" s="11">
        <v>27</v>
      </c>
      <c r="O51" s="11">
        <v>56687</v>
      </c>
      <c r="P51" s="11" t="s">
        <v>56</v>
      </c>
      <c r="Q51" s="11">
        <v>319043</v>
      </c>
      <c r="R51" s="11">
        <v>3790301</v>
      </c>
      <c r="S51" s="11">
        <v>875229</v>
      </c>
      <c r="T51" s="11">
        <v>82496</v>
      </c>
      <c r="U51" s="13">
        <v>4.8863945007324219</v>
      </c>
      <c r="V51" s="11">
        <v>0</v>
      </c>
      <c r="W51" s="11">
        <v>1</v>
      </c>
      <c r="X51" s="11">
        <v>0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1">
        <v>0</v>
      </c>
      <c r="AE51" s="11">
        <v>1</v>
      </c>
      <c r="AF51" s="12"/>
    </row>
    <row r="52" spans="1:32" x14ac:dyDescent="0.2">
      <c r="A52" s="7">
        <v>201</v>
      </c>
      <c r="B52" s="8" t="s">
        <v>121</v>
      </c>
      <c r="C52" s="8">
        <v>200</v>
      </c>
      <c r="D52" s="8">
        <v>20</v>
      </c>
      <c r="E52" s="16">
        <v>42937.49827546296</v>
      </c>
      <c r="F52" s="16">
        <v>42937.498310185183</v>
      </c>
      <c r="G52" s="8">
        <v>2.33</v>
      </c>
      <c r="H52" s="8">
        <v>42</v>
      </c>
      <c r="I52" s="8">
        <v>3</v>
      </c>
      <c r="J52" s="8">
        <v>3514</v>
      </c>
      <c r="K52" s="8">
        <v>33</v>
      </c>
      <c r="L52" s="8">
        <v>4</v>
      </c>
      <c r="M52" s="8">
        <v>1</v>
      </c>
      <c r="N52" s="8">
        <v>37</v>
      </c>
      <c r="O52" s="8">
        <v>33917</v>
      </c>
      <c r="P52" s="8" t="s">
        <v>56</v>
      </c>
      <c r="Q52" s="8">
        <v>132536</v>
      </c>
      <c r="R52" s="8">
        <v>2978915</v>
      </c>
      <c r="S52" s="8">
        <v>500922</v>
      </c>
      <c r="T52" s="8">
        <v>315</v>
      </c>
      <c r="U52" s="14">
        <v>3.4776735305786133</v>
      </c>
      <c r="V52" s="8">
        <v>0</v>
      </c>
      <c r="W52" s="8">
        <v>1</v>
      </c>
      <c r="X52" s="8">
        <v>1</v>
      </c>
      <c r="Y52" s="8">
        <v>0</v>
      </c>
      <c r="Z52" s="8">
        <v>1</v>
      </c>
      <c r="AA52" s="8">
        <v>0</v>
      </c>
      <c r="AB52" s="8">
        <v>1</v>
      </c>
      <c r="AC52" s="8">
        <v>1</v>
      </c>
      <c r="AD52" s="8">
        <v>1</v>
      </c>
      <c r="AE52" s="8">
        <v>1</v>
      </c>
      <c r="AF52" s="9"/>
    </row>
    <row r="53" spans="1:32" x14ac:dyDescent="0.2">
      <c r="A53" s="10">
        <v>466</v>
      </c>
      <c r="B53" s="11" t="s">
        <v>122</v>
      </c>
      <c r="C53" s="11">
        <v>200</v>
      </c>
      <c r="D53" s="11">
        <v>46</v>
      </c>
      <c r="E53" s="18">
        <v>42937.518252314818</v>
      </c>
      <c r="F53" s="18">
        <v>42937.51829861111</v>
      </c>
      <c r="G53" s="11">
        <v>4.42</v>
      </c>
      <c r="H53" s="11">
        <v>38</v>
      </c>
      <c r="I53" s="11">
        <v>7</v>
      </c>
      <c r="J53" s="11">
        <v>2961</v>
      </c>
      <c r="K53" s="11">
        <v>33</v>
      </c>
      <c r="L53" s="11">
        <v>7</v>
      </c>
      <c r="M53" s="11">
        <v>3</v>
      </c>
      <c r="N53" s="11">
        <v>28</v>
      </c>
      <c r="O53" s="11">
        <v>17719</v>
      </c>
      <c r="P53" s="11" t="s">
        <v>56</v>
      </c>
      <c r="Q53" s="11">
        <v>141601</v>
      </c>
      <c r="R53" s="11">
        <v>1869734</v>
      </c>
      <c r="S53" s="11">
        <v>185223</v>
      </c>
      <c r="T53" s="11">
        <v>75679</v>
      </c>
      <c r="U53" s="13">
        <v>2.1838722229003906</v>
      </c>
      <c r="V53" s="11">
        <v>0</v>
      </c>
      <c r="W53" s="11">
        <v>1</v>
      </c>
      <c r="X53" s="11">
        <v>0</v>
      </c>
      <c r="Y53" s="11">
        <v>1</v>
      </c>
      <c r="Z53" s="11">
        <v>1</v>
      </c>
      <c r="AA53" s="11">
        <v>0</v>
      </c>
      <c r="AB53" s="11">
        <v>1</v>
      </c>
      <c r="AC53" s="11">
        <v>1</v>
      </c>
      <c r="AD53" s="11">
        <v>0</v>
      </c>
      <c r="AE53" s="11">
        <v>1</v>
      </c>
      <c r="AF53" s="12"/>
    </row>
    <row r="54" spans="1:32" x14ac:dyDescent="0.2">
      <c r="A54" s="7">
        <v>253</v>
      </c>
      <c r="B54" s="8" t="s">
        <v>123</v>
      </c>
      <c r="C54" s="8">
        <v>200</v>
      </c>
      <c r="D54" s="8">
        <v>67</v>
      </c>
      <c r="E54" s="16">
        <v>42937.502199074072</v>
      </c>
      <c r="F54" s="16">
        <v>42937.502222222225</v>
      </c>
      <c r="G54" s="8">
        <v>2.65</v>
      </c>
      <c r="H54" s="8">
        <v>60</v>
      </c>
      <c r="I54" s="8">
        <v>24</v>
      </c>
      <c r="J54" s="8">
        <v>9784</v>
      </c>
      <c r="K54" s="8">
        <v>18</v>
      </c>
      <c r="L54" s="8">
        <v>26</v>
      </c>
      <c r="M54" s="8">
        <v>3</v>
      </c>
      <c r="N54" s="8">
        <v>31</v>
      </c>
      <c r="O54" s="8">
        <v>24296</v>
      </c>
      <c r="P54" s="8" t="s">
        <v>56</v>
      </c>
      <c r="Q54" s="8">
        <v>277689</v>
      </c>
      <c r="R54" s="8">
        <v>779890</v>
      </c>
      <c r="S54" s="8">
        <v>1153876</v>
      </c>
      <c r="T54" s="8">
        <v>97251</v>
      </c>
      <c r="U54" s="14">
        <v>2.2249240875244141</v>
      </c>
      <c r="V54" s="8">
        <v>1</v>
      </c>
      <c r="W54" s="8">
        <v>0</v>
      </c>
      <c r="X54" s="8">
        <v>0</v>
      </c>
      <c r="Y54" s="8">
        <v>0</v>
      </c>
      <c r="Z54" s="8">
        <v>1</v>
      </c>
      <c r="AA54" s="8">
        <v>1</v>
      </c>
      <c r="AB54" s="8">
        <v>1</v>
      </c>
      <c r="AC54" s="8">
        <v>1</v>
      </c>
      <c r="AD54" s="8">
        <v>0</v>
      </c>
      <c r="AE54" s="8">
        <v>1</v>
      </c>
      <c r="AF54" s="9"/>
    </row>
    <row r="55" spans="1:32" x14ac:dyDescent="0.2">
      <c r="A55" s="10">
        <v>114</v>
      </c>
      <c r="B55" s="11" t="s">
        <v>124</v>
      </c>
      <c r="C55" s="11">
        <v>200</v>
      </c>
      <c r="D55" s="11">
        <v>78</v>
      </c>
      <c r="E55" s="18">
        <v>42937.492812500001</v>
      </c>
      <c r="F55" s="18">
        <v>42937.49287037037</v>
      </c>
      <c r="G55" s="11">
        <v>4.8899999999999997</v>
      </c>
      <c r="H55" s="11">
        <v>77</v>
      </c>
      <c r="I55" s="11">
        <v>22</v>
      </c>
      <c r="J55" s="11">
        <v>25667</v>
      </c>
      <c r="K55" s="11">
        <v>15</v>
      </c>
      <c r="L55" s="11">
        <v>27</v>
      </c>
      <c r="M55" s="11">
        <v>4</v>
      </c>
      <c r="N55" s="11">
        <v>46</v>
      </c>
      <c r="O55" s="11">
        <v>65290</v>
      </c>
      <c r="P55" s="11" t="s">
        <v>56</v>
      </c>
      <c r="Q55" s="11">
        <v>454928</v>
      </c>
      <c r="R55" s="11">
        <v>415576</v>
      </c>
      <c r="S55" s="11">
        <v>1114013</v>
      </c>
      <c r="T55" s="11">
        <v>184456</v>
      </c>
      <c r="U55" s="13">
        <v>2.1307592391967773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1</v>
      </c>
      <c r="AC55" s="11">
        <v>1</v>
      </c>
      <c r="AD55" s="11">
        <v>1</v>
      </c>
      <c r="AE55" s="11">
        <v>1</v>
      </c>
      <c r="AF55" s="12"/>
    </row>
    <row r="56" spans="1:32" x14ac:dyDescent="0.2">
      <c r="A56" s="7">
        <v>348</v>
      </c>
      <c r="B56" s="8" t="s">
        <v>125</v>
      </c>
      <c r="C56" s="8">
        <v>200</v>
      </c>
      <c r="D56" s="8">
        <v>65</v>
      </c>
      <c r="E56" s="16">
        <v>42937.508692129632</v>
      </c>
      <c r="F56" s="16">
        <v>42937.508750000001</v>
      </c>
      <c r="G56" s="8">
        <v>4.2699999999999996</v>
      </c>
      <c r="H56" s="8">
        <v>31</v>
      </c>
      <c r="I56" s="8">
        <v>6</v>
      </c>
      <c r="J56" s="8">
        <v>5503</v>
      </c>
      <c r="K56" s="8">
        <v>21</v>
      </c>
      <c r="L56" s="8">
        <v>12</v>
      </c>
      <c r="M56" s="8">
        <v>1</v>
      </c>
      <c r="N56" s="8">
        <v>18</v>
      </c>
      <c r="O56" s="8">
        <v>51798</v>
      </c>
      <c r="P56" s="8" t="s">
        <v>56</v>
      </c>
      <c r="Q56" s="8">
        <v>216816</v>
      </c>
      <c r="R56" s="8">
        <v>1414632</v>
      </c>
      <c r="S56" s="8">
        <v>506873</v>
      </c>
      <c r="T56" s="8">
        <v>1838</v>
      </c>
      <c r="U56" s="14">
        <v>2.0904130935668945</v>
      </c>
      <c r="V56" s="8">
        <v>1</v>
      </c>
      <c r="W56" s="8">
        <v>0</v>
      </c>
      <c r="X56" s="8">
        <v>1</v>
      </c>
      <c r="Y56" s="8">
        <v>1</v>
      </c>
      <c r="Z56" s="8">
        <v>0</v>
      </c>
      <c r="AA56" s="8">
        <v>1</v>
      </c>
      <c r="AB56" s="8">
        <v>1</v>
      </c>
      <c r="AC56" s="8">
        <v>1</v>
      </c>
      <c r="AD56" s="8">
        <v>0</v>
      </c>
      <c r="AE56" s="8">
        <v>1</v>
      </c>
      <c r="AF56" s="9"/>
    </row>
    <row r="57" spans="1:32" x14ac:dyDescent="0.2">
      <c r="A57" s="10">
        <v>81</v>
      </c>
      <c r="B57" s="11" t="s">
        <v>126</v>
      </c>
      <c r="C57" s="11">
        <v>200</v>
      </c>
      <c r="D57" s="11">
        <v>65</v>
      </c>
      <c r="E57" s="18">
        <v>42937.491111111114</v>
      </c>
      <c r="F57" s="18">
        <v>42937.49114583333</v>
      </c>
      <c r="G57" s="11">
        <v>3.03</v>
      </c>
      <c r="H57" s="11">
        <v>20</v>
      </c>
      <c r="I57" s="11">
        <v>2</v>
      </c>
      <c r="J57" s="11">
        <v>1832</v>
      </c>
      <c r="K57" s="11">
        <v>18</v>
      </c>
      <c r="L57" s="11">
        <v>3</v>
      </c>
      <c r="M57" s="11">
        <v>1</v>
      </c>
      <c r="N57" s="11">
        <v>16</v>
      </c>
      <c r="O57" s="11">
        <v>32824</v>
      </c>
      <c r="P57" s="11" t="s">
        <v>56</v>
      </c>
      <c r="Q57" s="11">
        <v>14209</v>
      </c>
      <c r="R57" s="11">
        <v>423438</v>
      </c>
      <c r="S57" s="11">
        <v>106509</v>
      </c>
      <c r="T57" s="11">
        <v>340</v>
      </c>
      <c r="U57" s="13">
        <v>0.55057525634765625</v>
      </c>
      <c r="V57" s="11">
        <v>0</v>
      </c>
      <c r="W57" s="11">
        <v>0</v>
      </c>
      <c r="X57" s="11">
        <v>1</v>
      </c>
      <c r="Y57" s="11">
        <v>1</v>
      </c>
      <c r="Z57" s="11">
        <v>0</v>
      </c>
      <c r="AA57" s="11">
        <v>0</v>
      </c>
      <c r="AB57" s="11">
        <v>1</v>
      </c>
      <c r="AC57" s="11">
        <v>1</v>
      </c>
      <c r="AD57" s="11">
        <v>0</v>
      </c>
      <c r="AE57" s="11">
        <v>1</v>
      </c>
      <c r="AF57" s="12"/>
    </row>
    <row r="58" spans="1:32" x14ac:dyDescent="0.2">
      <c r="A58" s="7">
        <v>67</v>
      </c>
      <c r="B58" s="8" t="s">
        <v>127</v>
      </c>
      <c r="C58" s="8">
        <v>200</v>
      </c>
      <c r="D58" s="8">
        <v>56</v>
      </c>
      <c r="E58" s="16">
        <v>42937.490393518521</v>
      </c>
      <c r="F58" s="16">
        <v>42937.490428240744</v>
      </c>
      <c r="G58" s="8">
        <v>2.76</v>
      </c>
      <c r="H58" s="8">
        <v>44</v>
      </c>
      <c r="I58" s="8">
        <v>3</v>
      </c>
      <c r="J58" s="8">
        <v>4539</v>
      </c>
      <c r="K58" s="8">
        <v>18</v>
      </c>
      <c r="L58" s="8">
        <v>14</v>
      </c>
      <c r="M58" s="8">
        <v>13</v>
      </c>
      <c r="N58" s="8">
        <v>17</v>
      </c>
      <c r="O58" s="8">
        <v>30887</v>
      </c>
      <c r="P58" s="8" t="s">
        <v>56</v>
      </c>
      <c r="Q58" s="8">
        <v>257375</v>
      </c>
      <c r="R58" s="8">
        <v>958801</v>
      </c>
      <c r="S58" s="8">
        <v>297326</v>
      </c>
      <c r="T58" s="8">
        <v>72177</v>
      </c>
      <c r="U58" s="14">
        <v>1.5416774749755859</v>
      </c>
      <c r="V58" s="8">
        <v>0</v>
      </c>
      <c r="W58" s="8">
        <v>1</v>
      </c>
      <c r="X58" s="8">
        <v>0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>
        <v>0</v>
      </c>
      <c r="AE58" s="8">
        <v>1</v>
      </c>
      <c r="AF58" s="9"/>
    </row>
    <row r="59" spans="1:32" x14ac:dyDescent="0.2">
      <c r="A59" s="10">
        <v>474</v>
      </c>
      <c r="B59" s="11" t="s">
        <v>128</v>
      </c>
      <c r="C59" s="11">
        <v>200</v>
      </c>
      <c r="D59" s="11">
        <v>95</v>
      </c>
      <c r="E59" s="18">
        <v>42937.61010416667</v>
      </c>
      <c r="F59" s="18">
        <v>42937.610231481478</v>
      </c>
      <c r="G59" s="11">
        <v>11.32</v>
      </c>
      <c r="H59" s="11">
        <v>29</v>
      </c>
      <c r="I59" s="11">
        <v>6</v>
      </c>
      <c r="J59" s="11">
        <v>3267</v>
      </c>
      <c r="K59" s="11">
        <v>17</v>
      </c>
      <c r="L59" s="11">
        <v>4</v>
      </c>
      <c r="M59" s="11">
        <v>2</v>
      </c>
      <c r="N59" s="11">
        <v>23</v>
      </c>
      <c r="O59" s="11">
        <v>29168</v>
      </c>
      <c r="P59" s="11">
        <v>88702</v>
      </c>
      <c r="Q59" s="11">
        <v>117703</v>
      </c>
      <c r="R59" s="11">
        <v>829261</v>
      </c>
      <c r="S59" s="11">
        <v>360442</v>
      </c>
      <c r="T59" s="11">
        <v>588</v>
      </c>
      <c r="U59" s="13">
        <v>1.3598098754882812</v>
      </c>
      <c r="V59" s="11">
        <v>0</v>
      </c>
      <c r="W59" s="11">
        <v>0</v>
      </c>
      <c r="X59" s="11">
        <v>1</v>
      </c>
      <c r="Y59" s="11">
        <v>0</v>
      </c>
      <c r="Z59" s="11">
        <v>0</v>
      </c>
      <c r="AA59" s="11">
        <v>1</v>
      </c>
      <c r="AB59" s="11">
        <v>1</v>
      </c>
      <c r="AC59" s="11">
        <v>0</v>
      </c>
      <c r="AD59" s="11">
        <v>0</v>
      </c>
      <c r="AE59" s="11">
        <v>1</v>
      </c>
      <c r="AF59" s="12"/>
    </row>
    <row r="60" spans="1:32" x14ac:dyDescent="0.2">
      <c r="A60" s="7">
        <v>239</v>
      </c>
      <c r="B60" s="8" t="s">
        <v>129</v>
      </c>
      <c r="C60" s="8">
        <v>200</v>
      </c>
      <c r="D60" s="8">
        <v>77</v>
      </c>
      <c r="E60" s="16">
        <v>42937.500740740739</v>
      </c>
      <c r="F60" s="16">
        <v>42937.500775462962</v>
      </c>
      <c r="G60" s="8">
        <v>3.13</v>
      </c>
      <c r="H60" s="8">
        <v>45</v>
      </c>
      <c r="I60" s="8">
        <v>9</v>
      </c>
      <c r="J60" s="8">
        <v>5051</v>
      </c>
      <c r="K60" s="8">
        <v>19</v>
      </c>
      <c r="L60" s="8">
        <v>17</v>
      </c>
      <c r="M60" s="8">
        <v>3</v>
      </c>
      <c r="N60" s="8">
        <v>25</v>
      </c>
      <c r="O60" s="8">
        <v>27100</v>
      </c>
      <c r="P60" s="8" t="s">
        <v>56</v>
      </c>
      <c r="Q60" s="8">
        <v>74914</v>
      </c>
      <c r="R60" s="8">
        <v>306162</v>
      </c>
      <c r="S60" s="8">
        <v>514496</v>
      </c>
      <c r="T60" s="8">
        <v>109280</v>
      </c>
      <c r="U60" s="14">
        <v>0.9841461181640625</v>
      </c>
      <c r="V60" s="8">
        <v>1</v>
      </c>
      <c r="W60" s="8">
        <v>0</v>
      </c>
      <c r="X60" s="8">
        <v>1</v>
      </c>
      <c r="Y60" s="8">
        <v>1</v>
      </c>
      <c r="Z60" s="8">
        <v>0</v>
      </c>
      <c r="AA60" s="8">
        <v>1</v>
      </c>
      <c r="AB60" s="8">
        <v>1</v>
      </c>
      <c r="AC60" s="8">
        <v>1</v>
      </c>
      <c r="AD60" s="8">
        <v>0</v>
      </c>
      <c r="AE60" s="8">
        <v>1</v>
      </c>
      <c r="AF60" s="9"/>
    </row>
    <row r="61" spans="1:32" x14ac:dyDescent="0.2">
      <c r="A61" s="10">
        <v>321</v>
      </c>
      <c r="B61" s="11" t="s">
        <v>130</v>
      </c>
      <c r="C61" s="11">
        <v>200</v>
      </c>
      <c r="D61" s="11">
        <v>41</v>
      </c>
      <c r="E61" s="18">
        <v>42937.507233796299</v>
      </c>
      <c r="F61" s="18">
        <v>42937.507337962961</v>
      </c>
      <c r="G61" s="11">
        <v>8.75</v>
      </c>
      <c r="H61" s="11">
        <v>99</v>
      </c>
      <c r="I61" s="11">
        <v>11</v>
      </c>
      <c r="J61" s="11">
        <v>10046</v>
      </c>
      <c r="K61" s="11">
        <v>67</v>
      </c>
      <c r="L61" s="11">
        <v>18</v>
      </c>
      <c r="M61" s="11">
        <v>10</v>
      </c>
      <c r="N61" s="11">
        <v>71</v>
      </c>
      <c r="O61" s="11">
        <v>41002</v>
      </c>
      <c r="P61" s="11" t="s">
        <v>56</v>
      </c>
      <c r="Q61" s="11">
        <v>475562</v>
      </c>
      <c r="R61" s="11">
        <v>1809825</v>
      </c>
      <c r="S61" s="11">
        <v>642760</v>
      </c>
      <c r="T61" s="11">
        <v>308676</v>
      </c>
      <c r="U61" s="13">
        <v>3.1259775161743164</v>
      </c>
      <c r="V61" s="11">
        <v>0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1">
        <v>0</v>
      </c>
      <c r="AE61" s="11">
        <v>1</v>
      </c>
      <c r="AF61" s="12"/>
    </row>
    <row r="62" spans="1:32" x14ac:dyDescent="0.2">
      <c r="A62" s="7">
        <v>104</v>
      </c>
      <c r="B62" s="8" t="s">
        <v>131</v>
      </c>
      <c r="C62" s="8">
        <v>200</v>
      </c>
      <c r="D62" s="8">
        <v>80</v>
      </c>
      <c r="E62" s="16">
        <v>42937.492337962962</v>
      </c>
      <c r="F62" s="16">
        <v>42937.492372685185</v>
      </c>
      <c r="G62" s="8">
        <v>3.02</v>
      </c>
      <c r="H62" s="8">
        <v>20</v>
      </c>
      <c r="I62" s="8">
        <v>6</v>
      </c>
      <c r="J62" s="8">
        <v>1805</v>
      </c>
      <c r="K62" s="8">
        <v>17</v>
      </c>
      <c r="L62" s="8">
        <v>9</v>
      </c>
      <c r="M62" s="8">
        <v>4</v>
      </c>
      <c r="N62" s="8">
        <v>7</v>
      </c>
      <c r="O62" s="8">
        <v>9455</v>
      </c>
      <c r="P62" s="8" t="s">
        <v>56</v>
      </c>
      <c r="Q62" s="8">
        <v>45654</v>
      </c>
      <c r="R62" s="8">
        <v>388501</v>
      </c>
      <c r="S62" s="8">
        <v>139423</v>
      </c>
      <c r="T62" s="8">
        <v>19834</v>
      </c>
      <c r="U62" s="14">
        <v>0.57493877410888672</v>
      </c>
      <c r="V62" s="8">
        <v>0</v>
      </c>
      <c r="W62" s="8">
        <v>0</v>
      </c>
      <c r="X62" s="8">
        <v>1</v>
      </c>
      <c r="Y62" s="8">
        <v>1</v>
      </c>
      <c r="Z62" s="8">
        <v>0</v>
      </c>
      <c r="AA62" s="8">
        <v>1</v>
      </c>
      <c r="AB62" s="8">
        <v>1</v>
      </c>
      <c r="AC62" s="8">
        <v>1</v>
      </c>
      <c r="AD62" s="8">
        <v>0</v>
      </c>
      <c r="AE62" s="8">
        <v>0</v>
      </c>
      <c r="AF62" s="9"/>
    </row>
    <row r="63" spans="1:32" x14ac:dyDescent="0.2">
      <c r="A63" s="10">
        <v>15</v>
      </c>
      <c r="B63" s="11" t="s">
        <v>132</v>
      </c>
      <c r="C63" s="11">
        <v>200</v>
      </c>
      <c r="D63" s="11">
        <v>75</v>
      </c>
      <c r="E63" s="18">
        <v>42937.48746527778</v>
      </c>
      <c r="F63" s="18">
        <v>42937.487557870372</v>
      </c>
      <c r="G63" s="11">
        <v>8.18</v>
      </c>
      <c r="H63" s="11">
        <v>105</v>
      </c>
      <c r="I63" s="11">
        <v>29</v>
      </c>
      <c r="J63" s="11">
        <v>19790</v>
      </c>
      <c r="K63" s="11">
        <v>69</v>
      </c>
      <c r="L63" s="11">
        <v>33</v>
      </c>
      <c r="M63" s="11">
        <v>8</v>
      </c>
      <c r="N63" s="11">
        <v>64</v>
      </c>
      <c r="O63" s="11">
        <v>158131</v>
      </c>
      <c r="P63" s="11" t="s">
        <v>56</v>
      </c>
      <c r="Q63" s="11">
        <v>430767</v>
      </c>
      <c r="R63" s="11">
        <v>464221</v>
      </c>
      <c r="S63" s="11">
        <v>3940580</v>
      </c>
      <c r="T63" s="11">
        <v>73371</v>
      </c>
      <c r="U63" s="13">
        <v>4.8323345184326172</v>
      </c>
      <c r="V63" s="11">
        <v>0</v>
      </c>
      <c r="W63" s="11">
        <v>1</v>
      </c>
      <c r="X63" s="11">
        <v>1</v>
      </c>
      <c r="Y63" s="11">
        <v>0</v>
      </c>
      <c r="Z63" s="11">
        <v>0</v>
      </c>
      <c r="AA63" s="11">
        <v>1</v>
      </c>
      <c r="AB63" s="11">
        <v>1</v>
      </c>
      <c r="AC63" s="11">
        <v>1</v>
      </c>
      <c r="AD63" s="11">
        <v>0</v>
      </c>
      <c r="AE63" s="11">
        <v>1</v>
      </c>
      <c r="AF63" s="12"/>
    </row>
    <row r="64" spans="1:32" x14ac:dyDescent="0.2">
      <c r="A64" s="7">
        <v>8</v>
      </c>
      <c r="B64" s="8" t="s">
        <v>133</v>
      </c>
      <c r="C64" s="8">
        <v>200</v>
      </c>
      <c r="D64" s="8">
        <v>68</v>
      </c>
      <c r="E64" s="16">
        <v>42937.487013888887</v>
      </c>
      <c r="F64" s="16">
        <v>42937.48704861111</v>
      </c>
      <c r="G64" s="8">
        <v>3.76</v>
      </c>
      <c r="H64" s="8">
        <v>43</v>
      </c>
      <c r="I64" s="8">
        <v>17</v>
      </c>
      <c r="J64" s="8">
        <v>5685</v>
      </c>
      <c r="K64" s="8">
        <v>28</v>
      </c>
      <c r="L64" s="8">
        <v>14</v>
      </c>
      <c r="M64" s="8">
        <v>1</v>
      </c>
      <c r="N64" s="8">
        <v>28</v>
      </c>
      <c r="O64" s="8">
        <v>109311</v>
      </c>
      <c r="P64" s="8" t="s">
        <v>56</v>
      </c>
      <c r="Q64" s="8">
        <v>182598</v>
      </c>
      <c r="R64" s="8">
        <v>892732</v>
      </c>
      <c r="S64" s="8">
        <v>1241021</v>
      </c>
      <c r="T64" s="8">
        <v>77356</v>
      </c>
      <c r="U64" s="14">
        <v>2.3870639801025391</v>
      </c>
      <c r="V64" s="8">
        <v>1</v>
      </c>
      <c r="W64" s="8">
        <v>1</v>
      </c>
      <c r="X64" s="8">
        <v>0</v>
      </c>
      <c r="Y64" s="8">
        <v>0</v>
      </c>
      <c r="Z64" s="8">
        <v>0</v>
      </c>
      <c r="AA64" s="8">
        <v>1</v>
      </c>
      <c r="AB64" s="8">
        <v>1</v>
      </c>
      <c r="AC64" s="8">
        <v>1</v>
      </c>
      <c r="AD64" s="8">
        <v>0</v>
      </c>
      <c r="AE64" s="8">
        <v>1</v>
      </c>
      <c r="AF64" s="9"/>
    </row>
    <row r="65" spans="1:32" x14ac:dyDescent="0.2">
      <c r="A65" s="10">
        <v>129</v>
      </c>
      <c r="B65" s="11" t="s">
        <v>134</v>
      </c>
      <c r="C65" s="11">
        <v>200</v>
      </c>
      <c r="D65" s="11">
        <v>42</v>
      </c>
      <c r="E65" s="18">
        <v>42937.493449074071</v>
      </c>
      <c r="F65" s="18">
        <v>42937.493530092594</v>
      </c>
      <c r="G65" s="11">
        <v>7.17</v>
      </c>
      <c r="H65" s="11">
        <v>99</v>
      </c>
      <c r="I65" s="11">
        <v>33</v>
      </c>
      <c r="J65" s="11">
        <v>17442</v>
      </c>
      <c r="K65" s="11">
        <v>39</v>
      </c>
      <c r="L65" s="11">
        <v>19</v>
      </c>
      <c r="M65" s="11">
        <v>16</v>
      </c>
      <c r="N65" s="11">
        <v>64</v>
      </c>
      <c r="O65" s="11">
        <v>215780</v>
      </c>
      <c r="P65" s="11" t="s">
        <v>56</v>
      </c>
      <c r="Q65" s="11">
        <v>559015</v>
      </c>
      <c r="R65" s="11">
        <v>2017655</v>
      </c>
      <c r="S65" s="11">
        <v>1232623</v>
      </c>
      <c r="T65" s="11">
        <v>238732</v>
      </c>
      <c r="U65" s="13">
        <v>4.0662813186645508</v>
      </c>
      <c r="V65" s="11">
        <v>0</v>
      </c>
      <c r="W65" s="11">
        <v>1</v>
      </c>
      <c r="X65" s="11">
        <v>1</v>
      </c>
      <c r="Y65" s="11">
        <v>1</v>
      </c>
      <c r="Z65" s="11">
        <v>1</v>
      </c>
      <c r="AA65" s="11">
        <v>0</v>
      </c>
      <c r="AB65" s="11">
        <v>1</v>
      </c>
      <c r="AC65" s="11">
        <v>1</v>
      </c>
      <c r="AD65" s="11">
        <v>0</v>
      </c>
      <c r="AE65" s="11">
        <v>1</v>
      </c>
      <c r="AF65" s="12"/>
    </row>
    <row r="66" spans="1:32" x14ac:dyDescent="0.2">
      <c r="A66" s="7">
        <v>14</v>
      </c>
      <c r="B66" s="8" t="s">
        <v>135</v>
      </c>
      <c r="C66" s="8">
        <v>200</v>
      </c>
      <c r="D66" s="8">
        <v>60</v>
      </c>
      <c r="E66" s="16">
        <v>42937.487303240741</v>
      </c>
      <c r="F66" s="16">
        <v>42937.48746527778</v>
      </c>
      <c r="G66" s="8">
        <v>14.25</v>
      </c>
      <c r="H66" s="8">
        <v>87</v>
      </c>
      <c r="I66" s="8">
        <v>12</v>
      </c>
      <c r="J66" s="8">
        <v>10388</v>
      </c>
      <c r="K66" s="8">
        <v>73</v>
      </c>
      <c r="L66" s="8">
        <v>34</v>
      </c>
      <c r="M66" s="8">
        <v>28</v>
      </c>
      <c r="N66" s="8">
        <v>25</v>
      </c>
      <c r="O66" s="8">
        <v>197692</v>
      </c>
      <c r="P66" s="8" t="s">
        <v>56</v>
      </c>
      <c r="Q66" s="8">
        <v>1136222</v>
      </c>
      <c r="R66" s="8">
        <v>235880</v>
      </c>
      <c r="S66" s="8">
        <v>1930131</v>
      </c>
      <c r="T66" s="8">
        <v>206701</v>
      </c>
      <c r="U66" s="14">
        <v>3.5349140167236328</v>
      </c>
      <c r="V66" s="8">
        <v>0</v>
      </c>
      <c r="W66" s="8">
        <v>0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>
        <v>0</v>
      </c>
      <c r="AE66" s="8">
        <v>1</v>
      </c>
      <c r="AF66" s="9"/>
    </row>
    <row r="67" spans="1:32" x14ac:dyDescent="0.2">
      <c r="A67" s="10">
        <v>411</v>
      </c>
      <c r="B67" s="11" t="s">
        <v>136</v>
      </c>
      <c r="C67" s="11">
        <v>200</v>
      </c>
      <c r="D67" s="11">
        <v>64</v>
      </c>
      <c r="E67" s="18">
        <v>42937.51353009259</v>
      </c>
      <c r="F67" s="18">
        <v>42937.51357638889</v>
      </c>
      <c r="G67" s="11">
        <v>4.1900000000000004</v>
      </c>
      <c r="H67" s="11">
        <v>129</v>
      </c>
      <c r="I67" s="11">
        <v>7</v>
      </c>
      <c r="J67" s="11">
        <v>28631</v>
      </c>
      <c r="K67" s="11">
        <v>100</v>
      </c>
      <c r="L67" s="11">
        <v>22</v>
      </c>
      <c r="M67" s="11">
        <v>4</v>
      </c>
      <c r="N67" s="11">
        <v>103</v>
      </c>
      <c r="O67" s="11">
        <v>42668</v>
      </c>
      <c r="P67" s="11" t="s">
        <v>56</v>
      </c>
      <c r="Q67" s="11">
        <v>49017</v>
      </c>
      <c r="R67" s="11">
        <v>3643361</v>
      </c>
      <c r="S67" s="11">
        <v>866033</v>
      </c>
      <c r="T67" s="11">
        <v>84978</v>
      </c>
      <c r="U67" s="13">
        <v>4.4689722061157227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1</v>
      </c>
      <c r="AC67" s="11">
        <v>1</v>
      </c>
      <c r="AD67" s="11">
        <v>0</v>
      </c>
      <c r="AE67" s="11">
        <v>1</v>
      </c>
      <c r="AF67" s="12"/>
    </row>
    <row r="68" spans="1:32" x14ac:dyDescent="0.2">
      <c r="A68" s="7">
        <v>286</v>
      </c>
      <c r="B68" s="8" t="s">
        <v>137</v>
      </c>
      <c r="C68" s="8">
        <v>200</v>
      </c>
      <c r="D68" s="8">
        <v>64</v>
      </c>
      <c r="E68" s="16">
        <v>42937.505300925928</v>
      </c>
      <c r="F68" s="16">
        <v>42937.50540509259</v>
      </c>
      <c r="G68" s="8">
        <v>9.0399999999999991</v>
      </c>
      <c r="H68" s="8">
        <v>56</v>
      </c>
      <c r="I68" s="8">
        <v>3</v>
      </c>
      <c r="J68" s="8">
        <v>5681</v>
      </c>
      <c r="K68" s="8">
        <v>11</v>
      </c>
      <c r="L68" s="8">
        <v>25</v>
      </c>
      <c r="M68" s="8">
        <v>18</v>
      </c>
      <c r="N68" s="8">
        <v>13</v>
      </c>
      <c r="O68" s="8">
        <v>1132170</v>
      </c>
      <c r="P68" s="8" t="s">
        <v>56</v>
      </c>
      <c r="Q68" s="8">
        <v>1655174</v>
      </c>
      <c r="R68" s="8">
        <v>444143</v>
      </c>
      <c r="S68" s="8">
        <v>741567</v>
      </c>
      <c r="T68" s="8">
        <v>303467</v>
      </c>
      <c r="U68" s="14">
        <v>4.0784082412719727</v>
      </c>
      <c r="V68" s="8">
        <v>0</v>
      </c>
      <c r="W68" s="8">
        <v>0</v>
      </c>
      <c r="X68" s="8">
        <v>1</v>
      </c>
      <c r="Y68" s="8">
        <v>1</v>
      </c>
      <c r="Z68" s="8">
        <v>0</v>
      </c>
      <c r="AA68" s="8">
        <v>1</v>
      </c>
      <c r="AB68" s="8">
        <v>1</v>
      </c>
      <c r="AC68" s="8">
        <v>1</v>
      </c>
      <c r="AD68" s="8">
        <v>1</v>
      </c>
      <c r="AE68" s="8">
        <v>1</v>
      </c>
      <c r="AF68" s="9"/>
    </row>
    <row r="69" spans="1:32" x14ac:dyDescent="0.2">
      <c r="A69" s="10">
        <v>218</v>
      </c>
      <c r="B69" s="11" t="s">
        <v>138</v>
      </c>
      <c r="C69" s="11">
        <v>200</v>
      </c>
      <c r="D69" s="11">
        <v>29</v>
      </c>
      <c r="E69" s="18">
        <v>42937.499513888892</v>
      </c>
      <c r="F69" s="18">
        <v>42937.49962962963</v>
      </c>
      <c r="G69" s="11">
        <v>9.57</v>
      </c>
      <c r="H69" s="11">
        <v>90</v>
      </c>
      <c r="I69" s="11">
        <v>12</v>
      </c>
      <c r="J69" s="11">
        <v>9860</v>
      </c>
      <c r="K69" s="11">
        <v>70</v>
      </c>
      <c r="L69" s="11">
        <v>19</v>
      </c>
      <c r="M69" s="11">
        <v>10</v>
      </c>
      <c r="N69" s="11">
        <v>61</v>
      </c>
      <c r="O69" s="11">
        <v>57349</v>
      </c>
      <c r="P69" s="11" t="s">
        <v>56</v>
      </c>
      <c r="Q69" s="11">
        <v>416964</v>
      </c>
      <c r="R69" s="11">
        <v>2561876</v>
      </c>
      <c r="S69" s="11">
        <v>1237257</v>
      </c>
      <c r="T69" s="11">
        <v>84856</v>
      </c>
      <c r="U69" s="13">
        <v>4.1564006805419922</v>
      </c>
      <c r="V69" s="11">
        <v>0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11">
        <v>0</v>
      </c>
      <c r="AE69" s="11">
        <v>1</v>
      </c>
      <c r="AF69" s="12"/>
    </row>
    <row r="70" spans="1:32" x14ac:dyDescent="0.2">
      <c r="A70" s="7">
        <v>497</v>
      </c>
      <c r="B70" s="8" t="s">
        <v>139</v>
      </c>
      <c r="C70" s="8">
        <v>200</v>
      </c>
      <c r="D70" s="8">
        <v>53</v>
      </c>
      <c r="E70" s="16">
        <v>42937.611979166664</v>
      </c>
      <c r="F70" s="16">
        <v>42937.612037037034</v>
      </c>
      <c r="G70" s="8">
        <v>4.58</v>
      </c>
      <c r="H70" s="8">
        <v>43</v>
      </c>
      <c r="I70" s="8">
        <v>2</v>
      </c>
      <c r="J70" s="8">
        <v>3306</v>
      </c>
      <c r="K70" s="8">
        <v>23</v>
      </c>
      <c r="L70" s="8">
        <v>10</v>
      </c>
      <c r="M70" s="8">
        <v>7</v>
      </c>
      <c r="N70" s="8">
        <v>26</v>
      </c>
      <c r="O70" s="8">
        <v>37550</v>
      </c>
      <c r="P70" s="8">
        <v>65758</v>
      </c>
      <c r="Q70" s="8">
        <v>139699</v>
      </c>
      <c r="R70" s="8">
        <v>1258856</v>
      </c>
      <c r="S70" s="8">
        <v>238823</v>
      </c>
      <c r="T70" s="8" t="s">
        <v>56</v>
      </c>
      <c r="U70" s="14">
        <v>1.6600475311279297</v>
      </c>
      <c r="V70" s="8">
        <v>0</v>
      </c>
      <c r="W70" s="8">
        <v>0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>
        <v>0</v>
      </c>
      <c r="AE70" s="8">
        <v>1</v>
      </c>
      <c r="AF70" s="9"/>
    </row>
    <row r="71" spans="1:32" x14ac:dyDescent="0.2">
      <c r="A71" s="10">
        <v>136</v>
      </c>
      <c r="B71" s="11" t="s">
        <v>140</v>
      </c>
      <c r="C71" s="11">
        <v>200</v>
      </c>
      <c r="D71" s="11">
        <v>56</v>
      </c>
      <c r="E71" s="18">
        <v>42937.49422453704</v>
      </c>
      <c r="F71" s="18">
        <v>42937.494259259256</v>
      </c>
      <c r="G71" s="11">
        <v>2.5499999999999998</v>
      </c>
      <c r="H71" s="11">
        <v>40</v>
      </c>
      <c r="I71" s="11">
        <v>14</v>
      </c>
      <c r="J71" s="11">
        <v>6045</v>
      </c>
      <c r="K71" s="11">
        <v>31</v>
      </c>
      <c r="L71" s="11">
        <v>14</v>
      </c>
      <c r="M71" s="11">
        <v>2</v>
      </c>
      <c r="N71" s="11">
        <v>24</v>
      </c>
      <c r="O71" s="11">
        <v>72614</v>
      </c>
      <c r="P71" s="11" t="s">
        <v>56</v>
      </c>
      <c r="Q71" s="11">
        <v>322735</v>
      </c>
      <c r="R71" s="11">
        <v>1035227</v>
      </c>
      <c r="S71" s="11">
        <v>758526</v>
      </c>
      <c r="T71" s="11">
        <v>698</v>
      </c>
      <c r="U71" s="13">
        <v>2.0883560180664062</v>
      </c>
      <c r="V71" s="11">
        <v>1</v>
      </c>
      <c r="W71" s="11">
        <v>0</v>
      </c>
      <c r="X71" s="11">
        <v>0</v>
      </c>
      <c r="Y71" s="11">
        <v>0</v>
      </c>
      <c r="Z71" s="11">
        <v>0</v>
      </c>
      <c r="AA71" s="11">
        <v>1</v>
      </c>
      <c r="AB71" s="11">
        <v>1</v>
      </c>
      <c r="AC71" s="11">
        <v>1</v>
      </c>
      <c r="AD71" s="11">
        <v>1</v>
      </c>
      <c r="AE71" s="11">
        <v>1</v>
      </c>
      <c r="AF71" s="12"/>
    </row>
    <row r="72" spans="1:32" x14ac:dyDescent="0.2">
      <c r="A72" s="7">
        <v>89</v>
      </c>
      <c r="B72" s="8" t="s">
        <v>141</v>
      </c>
      <c r="C72" s="8">
        <v>200</v>
      </c>
      <c r="D72" s="8">
        <v>52</v>
      </c>
      <c r="E72" s="16">
        <v>42937.491655092592</v>
      </c>
      <c r="F72" s="16">
        <v>42937.491712962961</v>
      </c>
      <c r="G72" s="8">
        <v>4.95</v>
      </c>
      <c r="H72" s="8">
        <v>111</v>
      </c>
      <c r="I72" s="8">
        <v>32</v>
      </c>
      <c r="J72" s="8">
        <v>21811</v>
      </c>
      <c r="K72" s="8">
        <v>75</v>
      </c>
      <c r="L72" s="8">
        <v>50</v>
      </c>
      <c r="M72" s="8">
        <v>3</v>
      </c>
      <c r="N72" s="8">
        <v>58</v>
      </c>
      <c r="O72" s="8">
        <v>195768</v>
      </c>
      <c r="P72" s="8" t="s">
        <v>56</v>
      </c>
      <c r="Q72" s="8">
        <v>1454422</v>
      </c>
      <c r="R72" s="8">
        <v>1260878</v>
      </c>
      <c r="S72" s="8">
        <v>2460776</v>
      </c>
      <c r="T72" s="8">
        <v>72573</v>
      </c>
      <c r="U72" s="14">
        <v>5.1922006607055664</v>
      </c>
      <c r="V72" s="8">
        <v>0</v>
      </c>
      <c r="W72" s="8">
        <v>1</v>
      </c>
      <c r="X72" s="8">
        <v>0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>
        <v>0</v>
      </c>
      <c r="AE72" s="8">
        <v>1</v>
      </c>
      <c r="AF72" s="9"/>
    </row>
    <row r="73" spans="1:32" x14ac:dyDescent="0.2">
      <c r="A73" s="10">
        <v>227</v>
      </c>
      <c r="B73" s="11" t="s">
        <v>142</v>
      </c>
      <c r="C73" s="11">
        <v>200</v>
      </c>
      <c r="D73" s="11">
        <v>74</v>
      </c>
      <c r="E73" s="18">
        <v>42937.500034722223</v>
      </c>
      <c r="F73" s="18">
        <v>42937.500196759262</v>
      </c>
      <c r="G73" s="11">
        <v>14.54</v>
      </c>
      <c r="H73" s="11">
        <v>35</v>
      </c>
      <c r="I73" s="11">
        <v>12</v>
      </c>
      <c r="J73" s="11">
        <v>3537</v>
      </c>
      <c r="K73" s="11">
        <v>22</v>
      </c>
      <c r="L73" s="11">
        <v>13</v>
      </c>
      <c r="M73" s="11">
        <v>2</v>
      </c>
      <c r="N73" s="11">
        <v>20</v>
      </c>
      <c r="O73" s="11">
        <v>39706</v>
      </c>
      <c r="P73" s="11" t="s">
        <v>56</v>
      </c>
      <c r="Q73" s="11">
        <v>83426</v>
      </c>
      <c r="R73" s="11">
        <v>1649580</v>
      </c>
      <c r="S73" s="11">
        <v>1874775</v>
      </c>
      <c r="T73" s="11">
        <v>120760</v>
      </c>
      <c r="U73" s="13">
        <v>3.5936803817749023</v>
      </c>
      <c r="V73" s="11">
        <v>0</v>
      </c>
      <c r="W73" s="11">
        <v>0</v>
      </c>
      <c r="X73" s="11">
        <v>0</v>
      </c>
      <c r="Y73" s="11">
        <v>1</v>
      </c>
      <c r="Z73" s="11">
        <v>0</v>
      </c>
      <c r="AA73" s="11">
        <v>1</v>
      </c>
      <c r="AB73" s="11">
        <v>1</v>
      </c>
      <c r="AC73" s="11">
        <v>1</v>
      </c>
      <c r="AD73" s="11">
        <v>1</v>
      </c>
      <c r="AE73" s="11">
        <v>1</v>
      </c>
      <c r="AF73" s="12"/>
    </row>
    <row r="74" spans="1:32" x14ac:dyDescent="0.2">
      <c r="A74" s="7">
        <v>505</v>
      </c>
      <c r="B74" s="8" t="s">
        <v>143</v>
      </c>
      <c r="C74" s="8">
        <v>200</v>
      </c>
      <c r="D74" s="8">
        <v>33</v>
      </c>
      <c r="E74" s="16">
        <v>42937.612476851849</v>
      </c>
      <c r="F74" s="16">
        <v>42937.612592592595</v>
      </c>
      <c r="G74" s="8">
        <v>9.56</v>
      </c>
      <c r="H74" s="8">
        <v>105</v>
      </c>
      <c r="I74" s="8">
        <v>6</v>
      </c>
      <c r="J74" s="8">
        <v>12024</v>
      </c>
      <c r="K74" s="8">
        <v>42</v>
      </c>
      <c r="L74" s="8">
        <v>30</v>
      </c>
      <c r="M74" s="8">
        <v>21</v>
      </c>
      <c r="N74" s="8">
        <v>54</v>
      </c>
      <c r="O74" s="8">
        <v>142091</v>
      </c>
      <c r="P74" s="8">
        <v>78</v>
      </c>
      <c r="Q74" s="8">
        <v>693249</v>
      </c>
      <c r="R74" s="8">
        <v>715645</v>
      </c>
      <c r="S74" s="8">
        <v>986852</v>
      </c>
      <c r="T74" s="8">
        <v>593592</v>
      </c>
      <c r="U74" s="14">
        <v>2.9864377975463867</v>
      </c>
      <c r="V74" s="8">
        <v>0</v>
      </c>
      <c r="W74" s="8">
        <v>1</v>
      </c>
      <c r="X74" s="8">
        <v>1</v>
      </c>
      <c r="Y74" s="8">
        <v>1</v>
      </c>
      <c r="Z74" s="8">
        <v>0</v>
      </c>
      <c r="AA74" s="8">
        <v>1</v>
      </c>
      <c r="AB74" s="8">
        <v>1</v>
      </c>
      <c r="AC74" s="8">
        <v>1</v>
      </c>
      <c r="AD74" s="8">
        <v>1</v>
      </c>
      <c r="AE74" s="8">
        <v>1</v>
      </c>
      <c r="AF74" s="9"/>
    </row>
    <row r="75" spans="1:32" x14ac:dyDescent="0.2">
      <c r="A75" s="10">
        <v>302</v>
      </c>
      <c r="B75" s="11" t="s">
        <v>144</v>
      </c>
      <c r="C75" s="11">
        <v>200</v>
      </c>
      <c r="D75" s="11">
        <v>89</v>
      </c>
      <c r="E75" s="18">
        <v>42937.506377314814</v>
      </c>
      <c r="F75" s="18">
        <v>42937.506377314814</v>
      </c>
      <c r="G75" s="11">
        <v>0.62</v>
      </c>
      <c r="H75" s="11">
        <v>9</v>
      </c>
      <c r="I75" s="11">
        <v>3</v>
      </c>
      <c r="J75" s="11">
        <v>1065</v>
      </c>
      <c r="K75" s="11">
        <v>7</v>
      </c>
      <c r="L75" s="11">
        <v>1</v>
      </c>
      <c r="M75" s="11">
        <v>1</v>
      </c>
      <c r="N75" s="11">
        <v>7</v>
      </c>
      <c r="O75" s="11">
        <v>10904</v>
      </c>
      <c r="P75" s="11" t="s">
        <v>56</v>
      </c>
      <c r="Q75" s="11">
        <v>4188</v>
      </c>
      <c r="R75" s="11">
        <v>20604</v>
      </c>
      <c r="S75" s="11">
        <v>29183</v>
      </c>
      <c r="T75" s="11" t="s">
        <v>56</v>
      </c>
      <c r="U75" s="13">
        <v>6.1873435974121094E-2</v>
      </c>
      <c r="V75" s="11">
        <v>0</v>
      </c>
      <c r="W75" s="11">
        <v>1</v>
      </c>
      <c r="X75" s="11">
        <v>0</v>
      </c>
      <c r="Y75" s="11">
        <v>0</v>
      </c>
      <c r="Z75" s="11">
        <v>1</v>
      </c>
      <c r="AA75" s="11">
        <v>0</v>
      </c>
      <c r="AB75" s="11">
        <v>1</v>
      </c>
      <c r="AC75" s="11">
        <v>1</v>
      </c>
      <c r="AD75" s="11">
        <v>0</v>
      </c>
      <c r="AE75" s="11">
        <v>1</v>
      </c>
      <c r="AF75" s="12"/>
    </row>
    <row r="76" spans="1:32" x14ac:dyDescent="0.2">
      <c r="A76" s="7">
        <v>509</v>
      </c>
      <c r="B76" s="8" t="s">
        <v>145</v>
      </c>
      <c r="C76" s="8">
        <v>200</v>
      </c>
      <c r="D76" s="8">
        <v>56</v>
      </c>
      <c r="E76" s="16">
        <v>42937.612673611111</v>
      </c>
      <c r="F76" s="16">
        <v>42937.612708333334</v>
      </c>
      <c r="G76" s="8">
        <v>2.58</v>
      </c>
      <c r="H76" s="8">
        <v>37</v>
      </c>
      <c r="I76" s="8">
        <v>7</v>
      </c>
      <c r="J76" s="8">
        <v>5210</v>
      </c>
      <c r="K76" s="8">
        <v>34</v>
      </c>
      <c r="L76" s="8">
        <v>6</v>
      </c>
      <c r="M76" s="17">
        <v>4</v>
      </c>
      <c r="N76" s="17">
        <v>27</v>
      </c>
      <c r="O76" s="8">
        <v>39598</v>
      </c>
      <c r="P76" s="8" t="s">
        <v>56</v>
      </c>
      <c r="Q76" s="8">
        <v>149552</v>
      </c>
      <c r="R76" s="8">
        <v>1036522</v>
      </c>
      <c r="S76" s="8">
        <v>432461</v>
      </c>
      <c r="T76" s="8">
        <v>67080</v>
      </c>
      <c r="U76" s="14">
        <v>1.6452913284301758</v>
      </c>
      <c r="V76" s="8">
        <v>0</v>
      </c>
      <c r="W76" s="8">
        <v>0</v>
      </c>
      <c r="X76" s="8">
        <v>0</v>
      </c>
      <c r="Y76" s="8">
        <v>0</v>
      </c>
      <c r="Z76" s="8">
        <v>1</v>
      </c>
      <c r="AA76" s="8">
        <v>0</v>
      </c>
      <c r="AB76" s="8">
        <v>1</v>
      </c>
      <c r="AC76" s="8">
        <v>1</v>
      </c>
      <c r="AD76" s="8">
        <v>0</v>
      </c>
      <c r="AE76" s="8">
        <v>1</v>
      </c>
      <c r="AF76" s="9"/>
    </row>
    <row r="77" spans="1:32" x14ac:dyDescent="0.2">
      <c r="A77" s="10">
        <v>226</v>
      </c>
      <c r="B77" s="11" t="s">
        <v>146</v>
      </c>
      <c r="C77" s="11">
        <v>200</v>
      </c>
      <c r="D77" s="11">
        <v>60</v>
      </c>
      <c r="E77" s="18">
        <v>42937.5</v>
      </c>
      <c r="F77" s="18">
        <v>42937.500034722223</v>
      </c>
      <c r="G77" s="11">
        <v>2.2400000000000002</v>
      </c>
      <c r="H77" s="11">
        <v>35</v>
      </c>
      <c r="I77" s="11">
        <v>8</v>
      </c>
      <c r="J77" s="11">
        <v>3293</v>
      </c>
      <c r="K77" s="11">
        <v>28</v>
      </c>
      <c r="L77" s="11">
        <v>14</v>
      </c>
      <c r="M77" s="11">
        <v>12</v>
      </c>
      <c r="N77" s="11">
        <v>9</v>
      </c>
      <c r="O77" s="11">
        <v>12054</v>
      </c>
      <c r="P77" s="11" t="s">
        <v>56</v>
      </c>
      <c r="Q77" s="11">
        <v>710085</v>
      </c>
      <c r="R77" s="11">
        <v>204684</v>
      </c>
      <c r="S77" s="11">
        <v>870511</v>
      </c>
      <c r="T77" s="11">
        <v>57767</v>
      </c>
      <c r="U77" s="13">
        <v>1.7691621780395508</v>
      </c>
      <c r="V77" s="11">
        <v>0</v>
      </c>
      <c r="W77" s="11">
        <v>1</v>
      </c>
      <c r="X77" s="11">
        <v>0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1">
        <v>0</v>
      </c>
      <c r="AE77" s="11">
        <v>1</v>
      </c>
      <c r="AF77" s="12"/>
    </row>
    <row r="78" spans="1:32" x14ac:dyDescent="0.2">
      <c r="A78" s="7">
        <v>486</v>
      </c>
      <c r="B78" s="8" t="s">
        <v>147</v>
      </c>
      <c r="C78" s="8">
        <v>200</v>
      </c>
      <c r="D78" s="8">
        <v>31</v>
      </c>
      <c r="E78" s="16">
        <v>42937.611145833333</v>
      </c>
      <c r="F78" s="16">
        <v>42937.611562500002</v>
      </c>
      <c r="G78" s="8">
        <v>36.33</v>
      </c>
      <c r="H78" s="8">
        <v>3</v>
      </c>
      <c r="I78" s="8">
        <v>1</v>
      </c>
      <c r="J78" s="8">
        <v>284</v>
      </c>
      <c r="K78" s="8" t="s">
        <v>56</v>
      </c>
      <c r="L78" s="8" t="s">
        <v>56</v>
      </c>
      <c r="M78" s="8">
        <v>1</v>
      </c>
      <c r="N78" s="8">
        <v>2</v>
      </c>
      <c r="O78" s="8">
        <v>8188</v>
      </c>
      <c r="P78" s="8" t="s">
        <v>56</v>
      </c>
      <c r="Q78" s="8">
        <v>2140</v>
      </c>
      <c r="R78" s="8">
        <v>1304</v>
      </c>
      <c r="S78" s="8" t="s">
        <v>56</v>
      </c>
      <c r="T78" s="8" t="s">
        <v>56</v>
      </c>
      <c r="U78" s="14">
        <v>1.10931396484375E-2</v>
      </c>
      <c r="V78" s="8">
        <v>0</v>
      </c>
      <c r="W78" s="8">
        <v>1</v>
      </c>
      <c r="X78" s="8">
        <v>1</v>
      </c>
      <c r="Y78" s="8">
        <v>0</v>
      </c>
      <c r="Z78" s="8">
        <v>0</v>
      </c>
      <c r="AA78" s="8">
        <v>0</v>
      </c>
      <c r="AB78" s="8">
        <v>1</v>
      </c>
      <c r="AC78" s="8">
        <v>0</v>
      </c>
      <c r="AD78" s="8">
        <v>0</v>
      </c>
      <c r="AE78" s="8">
        <v>0</v>
      </c>
      <c r="AF78" s="9"/>
    </row>
    <row r="79" spans="1:32" x14ac:dyDescent="0.2">
      <c r="A79" s="10">
        <v>229</v>
      </c>
      <c r="B79" s="11" t="s">
        <v>148</v>
      </c>
      <c r="C79" s="11">
        <v>200</v>
      </c>
      <c r="D79" s="11">
        <v>79</v>
      </c>
      <c r="E79" s="18">
        <v>42937.5002662037</v>
      </c>
      <c r="F79" s="18">
        <v>42937.500277777777</v>
      </c>
      <c r="G79" s="11">
        <v>1.1299999999999999</v>
      </c>
      <c r="H79" s="11">
        <v>22</v>
      </c>
      <c r="I79" s="11">
        <v>12</v>
      </c>
      <c r="J79" s="11">
        <v>2757</v>
      </c>
      <c r="K79" s="11">
        <v>11</v>
      </c>
      <c r="L79" s="11">
        <v>7</v>
      </c>
      <c r="M79" s="11">
        <v>2</v>
      </c>
      <c r="N79" s="11">
        <v>13</v>
      </c>
      <c r="O79" s="11">
        <v>14752</v>
      </c>
      <c r="P79" s="11" t="s">
        <v>56</v>
      </c>
      <c r="Q79" s="11">
        <v>4583</v>
      </c>
      <c r="R79" s="11">
        <v>38569</v>
      </c>
      <c r="S79" s="11">
        <v>699406</v>
      </c>
      <c r="T79" s="11">
        <v>1374</v>
      </c>
      <c r="U79" s="13">
        <v>0.72353744506835938</v>
      </c>
      <c r="V79" s="11">
        <v>0</v>
      </c>
      <c r="W79" s="11">
        <v>1</v>
      </c>
      <c r="X79" s="11">
        <v>0</v>
      </c>
      <c r="Y79" s="11">
        <v>0</v>
      </c>
      <c r="Z79" s="11">
        <v>1</v>
      </c>
      <c r="AA79" s="11">
        <v>1</v>
      </c>
      <c r="AB79" s="11">
        <v>1</v>
      </c>
      <c r="AC79" s="11">
        <v>1</v>
      </c>
      <c r="AD79" s="11">
        <v>0</v>
      </c>
      <c r="AE79" s="11">
        <v>1</v>
      </c>
      <c r="AF79" s="12"/>
    </row>
    <row r="80" spans="1:32" x14ac:dyDescent="0.2">
      <c r="A80" s="7">
        <v>345</v>
      </c>
      <c r="B80" s="8" t="s">
        <v>149</v>
      </c>
      <c r="C80" s="8">
        <v>200</v>
      </c>
      <c r="D80" s="8">
        <v>48</v>
      </c>
      <c r="E80" s="16">
        <v>42937.508576388886</v>
      </c>
      <c r="F80" s="16">
        <v>42937.508599537039</v>
      </c>
      <c r="G80" s="8">
        <v>1.85</v>
      </c>
      <c r="H80" s="8">
        <v>41</v>
      </c>
      <c r="I80" s="8">
        <v>2</v>
      </c>
      <c r="J80" s="8">
        <v>4183</v>
      </c>
      <c r="K80" s="8">
        <v>28</v>
      </c>
      <c r="L80" s="8">
        <v>15</v>
      </c>
      <c r="M80" s="8">
        <v>11</v>
      </c>
      <c r="N80" s="8">
        <v>15</v>
      </c>
      <c r="O80" s="8">
        <v>32464</v>
      </c>
      <c r="P80" s="8" t="s">
        <v>56</v>
      </c>
      <c r="Q80" s="8">
        <v>192253</v>
      </c>
      <c r="R80" s="8">
        <v>225881</v>
      </c>
      <c r="S80" s="8">
        <v>1068243</v>
      </c>
      <c r="T80" s="8">
        <v>473</v>
      </c>
      <c r="U80" s="14">
        <v>1.4489307403564453</v>
      </c>
      <c r="V80" s="8">
        <v>0</v>
      </c>
      <c r="W80" s="8">
        <v>1</v>
      </c>
      <c r="X80" s="8">
        <v>1</v>
      </c>
      <c r="Y80" s="8">
        <v>1</v>
      </c>
      <c r="Z80" s="8">
        <v>0</v>
      </c>
      <c r="AA80" s="8">
        <v>1</v>
      </c>
      <c r="AB80" s="8">
        <v>1</v>
      </c>
      <c r="AC80" s="8">
        <v>1</v>
      </c>
      <c r="AD80" s="8">
        <v>0</v>
      </c>
      <c r="AE80" s="8">
        <v>1</v>
      </c>
      <c r="AF80" s="9"/>
    </row>
    <row r="81" spans="1:32" x14ac:dyDescent="0.2">
      <c r="A81" s="10">
        <v>127</v>
      </c>
      <c r="B81" s="11" t="s">
        <v>150</v>
      </c>
      <c r="C81" s="11">
        <v>200</v>
      </c>
      <c r="D81" s="11">
        <v>60</v>
      </c>
      <c r="E81" s="18">
        <v>42937.493379629632</v>
      </c>
      <c r="F81" s="18">
        <v>42937.493391203701</v>
      </c>
      <c r="G81" s="11">
        <v>1.28</v>
      </c>
      <c r="H81" s="11">
        <v>38</v>
      </c>
      <c r="I81" s="11">
        <v>1</v>
      </c>
      <c r="J81" s="11">
        <v>4254</v>
      </c>
      <c r="K81" s="11">
        <v>20</v>
      </c>
      <c r="L81" s="11">
        <v>14</v>
      </c>
      <c r="M81" s="11">
        <v>9</v>
      </c>
      <c r="N81" s="11">
        <v>15</v>
      </c>
      <c r="O81" s="11">
        <v>26829</v>
      </c>
      <c r="P81" s="11" t="s">
        <v>56</v>
      </c>
      <c r="Q81" s="11">
        <v>112086</v>
      </c>
      <c r="R81" s="11">
        <v>41212</v>
      </c>
      <c r="S81" s="11">
        <v>771922</v>
      </c>
      <c r="T81" s="11" t="s">
        <v>56</v>
      </c>
      <c r="U81" s="13">
        <v>0.90794467926025391</v>
      </c>
      <c r="V81" s="11">
        <v>0</v>
      </c>
      <c r="W81" s="11">
        <v>1</v>
      </c>
      <c r="X81" s="11">
        <v>0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11">
        <v>0</v>
      </c>
      <c r="AE81" s="11">
        <v>1</v>
      </c>
      <c r="AF81" s="12"/>
    </row>
    <row r="82" spans="1:32" x14ac:dyDescent="0.2">
      <c r="A82" s="7">
        <v>181</v>
      </c>
      <c r="B82" s="8" t="s">
        <v>151</v>
      </c>
      <c r="C82" s="8">
        <v>200</v>
      </c>
      <c r="D82" s="8">
        <v>24</v>
      </c>
      <c r="E82" s="16">
        <v>42937.496944444443</v>
      </c>
      <c r="F82" s="16">
        <v>42937.497037037036</v>
      </c>
      <c r="G82" s="8">
        <v>7.08</v>
      </c>
      <c r="H82" s="8">
        <v>109</v>
      </c>
      <c r="I82" s="8">
        <v>12</v>
      </c>
      <c r="J82" s="8">
        <v>11594</v>
      </c>
      <c r="K82" s="8">
        <v>56</v>
      </c>
      <c r="L82" s="8">
        <v>38</v>
      </c>
      <c r="M82" s="8">
        <v>15</v>
      </c>
      <c r="N82" s="8">
        <v>56</v>
      </c>
      <c r="O82" s="8">
        <v>94742</v>
      </c>
      <c r="P82" s="8" t="s">
        <v>56</v>
      </c>
      <c r="Q82" s="8">
        <v>683119</v>
      </c>
      <c r="R82" s="8">
        <v>5377613</v>
      </c>
      <c r="S82" s="8">
        <v>874800</v>
      </c>
      <c r="T82" s="8">
        <v>115674</v>
      </c>
      <c r="U82" s="14">
        <v>6.8149070739746094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>
        <v>0</v>
      </c>
      <c r="AE82" s="8">
        <v>1</v>
      </c>
      <c r="AF82" s="9"/>
    </row>
    <row r="83" spans="1:32" x14ac:dyDescent="0.2">
      <c r="A83" s="10">
        <v>164</v>
      </c>
      <c r="B83" s="11" t="s">
        <v>152</v>
      </c>
      <c r="C83" s="11">
        <v>200</v>
      </c>
      <c r="D83" s="11">
        <v>79</v>
      </c>
      <c r="E83" s="18">
        <v>42937.495763888888</v>
      </c>
      <c r="F83" s="18">
        <v>42937.495810185188</v>
      </c>
      <c r="G83" s="11">
        <v>3.99</v>
      </c>
      <c r="H83" s="11">
        <v>28</v>
      </c>
      <c r="I83" s="11">
        <v>5</v>
      </c>
      <c r="J83" s="11">
        <v>2915</v>
      </c>
      <c r="K83" s="11">
        <v>23</v>
      </c>
      <c r="L83" s="11">
        <v>4</v>
      </c>
      <c r="M83" s="11">
        <v>5</v>
      </c>
      <c r="N83" s="11">
        <v>19</v>
      </c>
      <c r="O83" s="11">
        <v>19204</v>
      </c>
      <c r="P83" s="11" t="s">
        <v>56</v>
      </c>
      <c r="Q83" s="11">
        <v>45271</v>
      </c>
      <c r="R83" s="11">
        <v>336670</v>
      </c>
      <c r="S83" s="11">
        <v>219647</v>
      </c>
      <c r="T83" s="11">
        <v>37730</v>
      </c>
      <c r="U83" s="13">
        <v>0.62801551818847656</v>
      </c>
      <c r="V83" s="11">
        <v>0</v>
      </c>
      <c r="W83" s="11">
        <v>0</v>
      </c>
      <c r="X83" s="11">
        <v>1</v>
      </c>
      <c r="Y83" s="11">
        <v>0</v>
      </c>
      <c r="Z83" s="11">
        <v>0</v>
      </c>
      <c r="AA83" s="11">
        <v>1</v>
      </c>
      <c r="AB83" s="11">
        <v>1</v>
      </c>
      <c r="AC83" s="11">
        <v>1</v>
      </c>
      <c r="AD83" s="11">
        <v>0</v>
      </c>
      <c r="AE83" s="11">
        <v>1</v>
      </c>
      <c r="AF83" s="12"/>
    </row>
    <row r="84" spans="1:32" x14ac:dyDescent="0.2">
      <c r="A84" s="7">
        <v>376</v>
      </c>
      <c r="B84" s="8" t="s">
        <v>153</v>
      </c>
      <c r="C84" s="8">
        <v>200</v>
      </c>
      <c r="D84" s="8">
        <v>74</v>
      </c>
      <c r="E84" s="16">
        <v>42937.511087962965</v>
      </c>
      <c r="F84" s="16">
        <v>42937.511111111111</v>
      </c>
      <c r="G84" s="8">
        <v>2.27</v>
      </c>
      <c r="H84" s="8">
        <v>16</v>
      </c>
      <c r="I84" s="8">
        <v>2</v>
      </c>
      <c r="J84" s="8">
        <v>1710</v>
      </c>
      <c r="K84" s="8">
        <v>13</v>
      </c>
      <c r="L84" s="8">
        <v>2</v>
      </c>
      <c r="M84" s="8">
        <v>1</v>
      </c>
      <c r="N84" s="8">
        <v>13</v>
      </c>
      <c r="O84" s="8">
        <v>13872</v>
      </c>
      <c r="P84" s="8" t="s">
        <v>56</v>
      </c>
      <c r="Q84" s="8">
        <v>7872</v>
      </c>
      <c r="R84" s="8">
        <v>202711</v>
      </c>
      <c r="S84" s="8">
        <v>69796</v>
      </c>
      <c r="T84" s="8">
        <v>23019</v>
      </c>
      <c r="U84" s="14">
        <v>0.30257225036621094</v>
      </c>
      <c r="V84" s="8">
        <v>0</v>
      </c>
      <c r="W84" s="8">
        <v>1</v>
      </c>
      <c r="X84" s="8">
        <v>0</v>
      </c>
      <c r="Y84" s="8">
        <v>1</v>
      </c>
      <c r="Z84" s="8">
        <v>0</v>
      </c>
      <c r="AA84" s="8">
        <v>1</v>
      </c>
      <c r="AB84" s="8">
        <v>1</v>
      </c>
      <c r="AC84" s="8">
        <v>1</v>
      </c>
      <c r="AD84" s="8">
        <v>0</v>
      </c>
      <c r="AE84" s="8">
        <v>1</v>
      </c>
      <c r="AF84" s="9"/>
    </row>
    <row r="85" spans="1:32" x14ac:dyDescent="0.2">
      <c r="A85" s="10">
        <v>305</v>
      </c>
      <c r="B85" s="11" t="s">
        <v>154</v>
      </c>
      <c r="C85" s="11">
        <v>200</v>
      </c>
      <c r="D85" s="11">
        <v>62</v>
      </c>
      <c r="E85" s="18">
        <v>42937.506493055553</v>
      </c>
      <c r="F85" s="18">
        <v>42937.506585648145</v>
      </c>
      <c r="G85" s="11">
        <v>8.32</v>
      </c>
      <c r="H85" s="11">
        <v>65</v>
      </c>
      <c r="I85" s="11">
        <v>5</v>
      </c>
      <c r="J85" s="11">
        <v>6892</v>
      </c>
      <c r="K85" s="11">
        <v>61</v>
      </c>
      <c r="L85" s="11">
        <v>11</v>
      </c>
      <c r="M85" s="11">
        <v>10</v>
      </c>
      <c r="N85" s="11">
        <v>44</v>
      </c>
      <c r="O85" s="11">
        <v>55005</v>
      </c>
      <c r="P85" s="11" t="s">
        <v>56</v>
      </c>
      <c r="Q85" s="11">
        <v>294435</v>
      </c>
      <c r="R85" s="11">
        <v>2135345</v>
      </c>
      <c r="S85" s="11">
        <v>407217</v>
      </c>
      <c r="T85" s="11">
        <v>486</v>
      </c>
      <c r="U85" s="13">
        <v>2.7584915161132812</v>
      </c>
      <c r="V85" s="11">
        <v>0</v>
      </c>
      <c r="W85" s="11">
        <v>1</v>
      </c>
      <c r="X85" s="11">
        <v>0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11">
        <v>0</v>
      </c>
      <c r="AE85" s="11">
        <v>1</v>
      </c>
      <c r="AF85" s="12"/>
    </row>
    <row r="86" spans="1:32" x14ac:dyDescent="0.2">
      <c r="A86" s="7">
        <v>251</v>
      </c>
      <c r="B86" s="8" t="s">
        <v>155</v>
      </c>
      <c r="C86" s="8">
        <v>200</v>
      </c>
      <c r="D86" s="8">
        <v>70</v>
      </c>
      <c r="E86" s="16">
        <v>42937.50203703704</v>
      </c>
      <c r="F86" s="16">
        <v>42937.502118055556</v>
      </c>
      <c r="G86" s="8">
        <v>6.63</v>
      </c>
      <c r="H86" s="8">
        <v>86</v>
      </c>
      <c r="I86" s="8">
        <v>19</v>
      </c>
      <c r="J86" s="8">
        <v>10169</v>
      </c>
      <c r="K86" s="8">
        <v>73</v>
      </c>
      <c r="L86" s="8">
        <v>36</v>
      </c>
      <c r="M86" s="8">
        <v>20</v>
      </c>
      <c r="N86" s="8">
        <v>30</v>
      </c>
      <c r="O86" s="8">
        <v>221842</v>
      </c>
      <c r="P86" s="8" t="s">
        <v>56</v>
      </c>
      <c r="Q86" s="8">
        <v>661585</v>
      </c>
      <c r="R86" s="8">
        <v>273067</v>
      </c>
      <c r="S86" s="8">
        <v>1754334</v>
      </c>
      <c r="T86" s="8">
        <v>55420</v>
      </c>
      <c r="U86" s="14">
        <v>2.8288345336914062</v>
      </c>
      <c r="V86" s="8">
        <v>0</v>
      </c>
      <c r="W86" s="8">
        <v>1</v>
      </c>
      <c r="X86" s="8">
        <v>1</v>
      </c>
      <c r="Y86" s="8">
        <v>1</v>
      </c>
      <c r="Z86" s="8">
        <v>0</v>
      </c>
      <c r="AA86" s="8">
        <v>1</v>
      </c>
      <c r="AB86" s="8">
        <v>1</v>
      </c>
      <c r="AC86" s="8">
        <v>1</v>
      </c>
      <c r="AD86" s="8">
        <v>0</v>
      </c>
      <c r="AE86" s="8">
        <v>1</v>
      </c>
      <c r="AF86" s="9"/>
    </row>
    <row r="87" spans="1:32" x14ac:dyDescent="0.2">
      <c r="A87" s="10">
        <v>338</v>
      </c>
      <c r="B87" s="11" t="s">
        <v>156</v>
      </c>
      <c r="C87" s="11">
        <v>200</v>
      </c>
      <c r="D87" s="11">
        <v>30</v>
      </c>
      <c r="E87" s="18">
        <v>42937.508125</v>
      </c>
      <c r="F87" s="18">
        <v>42937.508206018516</v>
      </c>
      <c r="G87" s="11">
        <v>7.42</v>
      </c>
      <c r="H87" s="11">
        <v>80</v>
      </c>
      <c r="I87" s="11">
        <v>17</v>
      </c>
      <c r="J87" s="11">
        <v>10201</v>
      </c>
      <c r="K87" s="11">
        <v>38</v>
      </c>
      <c r="L87" s="11">
        <v>28</v>
      </c>
      <c r="M87" s="11">
        <v>12</v>
      </c>
      <c r="N87" s="11">
        <v>40</v>
      </c>
      <c r="O87" s="11">
        <v>216154</v>
      </c>
      <c r="P87" s="11" t="s">
        <v>56</v>
      </c>
      <c r="Q87" s="11">
        <v>540360</v>
      </c>
      <c r="R87" s="11">
        <v>3267023</v>
      </c>
      <c r="S87" s="11">
        <v>1436084</v>
      </c>
      <c r="T87" s="11">
        <v>37982</v>
      </c>
      <c r="U87" s="13">
        <v>5.2429227828979492</v>
      </c>
      <c r="V87" s="11">
        <v>0</v>
      </c>
      <c r="W87" s="11">
        <v>1</v>
      </c>
      <c r="X87" s="11">
        <v>1</v>
      </c>
      <c r="Y87" s="11">
        <v>1</v>
      </c>
      <c r="Z87" s="11">
        <v>1</v>
      </c>
      <c r="AA87" s="11">
        <v>1</v>
      </c>
      <c r="AB87" s="11">
        <v>1</v>
      </c>
      <c r="AC87" s="11">
        <v>1</v>
      </c>
      <c r="AD87" s="11">
        <v>0</v>
      </c>
      <c r="AE87" s="11">
        <v>1</v>
      </c>
      <c r="AF87" s="12"/>
    </row>
    <row r="88" spans="1:32" x14ac:dyDescent="0.2">
      <c r="A88" s="7">
        <v>11</v>
      </c>
      <c r="B88" s="8" t="s">
        <v>157</v>
      </c>
      <c r="C88" s="8">
        <v>200</v>
      </c>
      <c r="D88" s="8">
        <v>49</v>
      </c>
      <c r="E88" s="16">
        <v>42937.487141203703</v>
      </c>
      <c r="F88" s="16">
        <v>42937.487268518518</v>
      </c>
      <c r="G88" s="8">
        <v>11.36</v>
      </c>
      <c r="H88" s="8">
        <v>131</v>
      </c>
      <c r="I88" s="8">
        <v>34</v>
      </c>
      <c r="J88" s="8">
        <v>22054</v>
      </c>
      <c r="K88" s="8">
        <v>89</v>
      </c>
      <c r="L88" s="8">
        <v>62</v>
      </c>
      <c r="M88" s="8">
        <v>6</v>
      </c>
      <c r="N88" s="8">
        <v>63</v>
      </c>
      <c r="O88" s="8">
        <v>139630</v>
      </c>
      <c r="P88" s="8" t="s">
        <v>56</v>
      </c>
      <c r="Q88" s="8">
        <v>1557825</v>
      </c>
      <c r="R88" s="8">
        <v>1257966</v>
      </c>
      <c r="S88" s="8">
        <v>4109794</v>
      </c>
      <c r="T88" s="8">
        <v>5419</v>
      </c>
      <c r="U88" s="14">
        <v>6.7430820465087891</v>
      </c>
      <c r="V88" s="8">
        <v>1</v>
      </c>
      <c r="W88" s="8">
        <v>1</v>
      </c>
      <c r="X88" s="8">
        <v>0</v>
      </c>
      <c r="Y88" s="8">
        <v>0</v>
      </c>
      <c r="Z88" s="8">
        <v>0</v>
      </c>
      <c r="AA88" s="8">
        <v>1</v>
      </c>
      <c r="AB88" s="8">
        <v>1</v>
      </c>
      <c r="AC88" s="8">
        <v>1</v>
      </c>
      <c r="AD88" s="8">
        <v>1</v>
      </c>
      <c r="AE88" s="8">
        <v>1</v>
      </c>
      <c r="AF88" s="9"/>
    </row>
    <row r="89" spans="1:32" x14ac:dyDescent="0.2">
      <c r="A89" s="10">
        <v>391</v>
      </c>
      <c r="B89" s="11" t="s">
        <v>158</v>
      </c>
      <c r="C89" s="11">
        <v>200</v>
      </c>
      <c r="D89" s="11">
        <v>34</v>
      </c>
      <c r="E89" s="18">
        <v>42937.511724537035</v>
      </c>
      <c r="F89" s="18">
        <v>42937.511747685188</v>
      </c>
      <c r="G89" s="11">
        <v>2.4</v>
      </c>
      <c r="H89" s="11">
        <v>44</v>
      </c>
      <c r="I89" s="11">
        <v>6</v>
      </c>
      <c r="J89" s="11">
        <v>4442</v>
      </c>
      <c r="K89" s="11">
        <v>27</v>
      </c>
      <c r="L89" s="11">
        <v>9</v>
      </c>
      <c r="M89" s="11">
        <v>7</v>
      </c>
      <c r="N89" s="11">
        <v>28</v>
      </c>
      <c r="O89" s="11">
        <v>33710</v>
      </c>
      <c r="P89" s="11" t="s">
        <v>56</v>
      </c>
      <c r="Q89" s="11">
        <v>122980</v>
      </c>
      <c r="R89" s="11">
        <v>1891991</v>
      </c>
      <c r="S89" s="11">
        <v>227837</v>
      </c>
      <c r="T89" s="11">
        <v>101936</v>
      </c>
      <c r="U89" s="13">
        <v>2.2682704925537109</v>
      </c>
      <c r="V89" s="11">
        <v>0</v>
      </c>
      <c r="W89" s="11">
        <v>1</v>
      </c>
      <c r="X89" s="11">
        <v>1</v>
      </c>
      <c r="Y89" s="11">
        <v>1</v>
      </c>
      <c r="Z89" s="11">
        <v>0</v>
      </c>
      <c r="AA89" s="11">
        <v>1</v>
      </c>
      <c r="AB89" s="11">
        <v>1</v>
      </c>
      <c r="AC89" s="11">
        <v>1</v>
      </c>
      <c r="AD89" s="11">
        <v>0</v>
      </c>
      <c r="AE89" s="11">
        <v>1</v>
      </c>
      <c r="AF89" s="12"/>
    </row>
    <row r="90" spans="1:32" x14ac:dyDescent="0.2">
      <c r="A90" s="7">
        <v>69</v>
      </c>
      <c r="B90" s="8" t="s">
        <v>159</v>
      </c>
      <c r="C90" s="8">
        <v>200</v>
      </c>
      <c r="D90" s="8">
        <v>90</v>
      </c>
      <c r="E90" s="16">
        <v>42937.490428240744</v>
      </c>
      <c r="F90" s="16">
        <v>42937.490555555552</v>
      </c>
      <c r="G90" s="8">
        <v>10.6</v>
      </c>
      <c r="H90" s="8">
        <v>21</v>
      </c>
      <c r="I90" s="8">
        <v>9</v>
      </c>
      <c r="J90" s="8">
        <v>2402</v>
      </c>
      <c r="K90" s="8">
        <v>11</v>
      </c>
      <c r="L90" s="8">
        <v>4</v>
      </c>
      <c r="M90" s="8">
        <v>3</v>
      </c>
      <c r="N90" s="8">
        <v>14</v>
      </c>
      <c r="O90" s="8">
        <v>16311</v>
      </c>
      <c r="P90" s="8" t="s">
        <v>56</v>
      </c>
      <c r="Q90" s="8">
        <v>264752</v>
      </c>
      <c r="R90" s="8">
        <v>40253</v>
      </c>
      <c r="S90" s="8">
        <v>295530</v>
      </c>
      <c r="T90" s="8">
        <v>118255</v>
      </c>
      <c r="U90" s="14">
        <v>0.70104694366455078</v>
      </c>
      <c r="V90" s="8">
        <v>0</v>
      </c>
      <c r="W90" s="8">
        <v>1</v>
      </c>
      <c r="X90" s="8">
        <v>0</v>
      </c>
      <c r="Y90" s="8">
        <v>0</v>
      </c>
      <c r="Z90" s="8">
        <v>1</v>
      </c>
      <c r="AA90" s="8">
        <v>0</v>
      </c>
      <c r="AB90" s="8">
        <v>1</v>
      </c>
      <c r="AC90" s="8">
        <v>0</v>
      </c>
      <c r="AD90" s="8">
        <v>0</v>
      </c>
      <c r="AE90" s="8">
        <v>1</v>
      </c>
      <c r="AF90" s="9"/>
    </row>
    <row r="91" spans="1:32" x14ac:dyDescent="0.2">
      <c r="A91" s="10">
        <v>187</v>
      </c>
      <c r="B91" s="11" t="s">
        <v>160</v>
      </c>
      <c r="C91" s="11">
        <v>200</v>
      </c>
      <c r="D91" s="11">
        <v>26</v>
      </c>
      <c r="E91" s="18">
        <v>42937.497164351851</v>
      </c>
      <c r="F91" s="18">
        <v>42937.497233796297</v>
      </c>
      <c r="G91" s="11">
        <v>6.08</v>
      </c>
      <c r="H91" s="11">
        <v>93</v>
      </c>
      <c r="I91" s="11">
        <v>6</v>
      </c>
      <c r="J91" s="11">
        <v>9468</v>
      </c>
      <c r="K91" s="11">
        <v>43</v>
      </c>
      <c r="L91" s="11">
        <v>28</v>
      </c>
      <c r="M91" s="11">
        <v>18</v>
      </c>
      <c r="N91" s="11">
        <v>47</v>
      </c>
      <c r="O91" s="11">
        <v>72431</v>
      </c>
      <c r="P91" s="11">
        <v>72122</v>
      </c>
      <c r="Q91" s="11">
        <v>1319925</v>
      </c>
      <c r="R91" s="11">
        <v>694695</v>
      </c>
      <c r="S91" s="11">
        <v>1483387</v>
      </c>
      <c r="T91" s="11">
        <v>93319</v>
      </c>
      <c r="U91" s="13">
        <v>3.5628118515014648</v>
      </c>
      <c r="V91" s="11">
        <v>0</v>
      </c>
      <c r="W91" s="11">
        <v>1</v>
      </c>
      <c r="X91" s="11">
        <v>1</v>
      </c>
      <c r="Y91" s="11">
        <v>1</v>
      </c>
      <c r="Z91" s="11">
        <v>0</v>
      </c>
      <c r="AA91" s="11">
        <v>1</v>
      </c>
      <c r="AB91" s="11">
        <v>1</v>
      </c>
      <c r="AC91" s="11">
        <v>1</v>
      </c>
      <c r="AD91" s="11">
        <v>1</v>
      </c>
      <c r="AE91" s="11">
        <v>1</v>
      </c>
      <c r="AF91" s="12"/>
    </row>
    <row r="92" spans="1:32" x14ac:dyDescent="0.2">
      <c r="A92" s="7">
        <v>60</v>
      </c>
      <c r="B92" s="8" t="s">
        <v>161</v>
      </c>
      <c r="C92" s="8">
        <v>200</v>
      </c>
      <c r="D92" s="8">
        <v>82</v>
      </c>
      <c r="E92" s="16">
        <v>42937.490057870367</v>
      </c>
      <c r="F92" s="16">
        <v>42937.490069444444</v>
      </c>
      <c r="G92" s="8">
        <v>1.84</v>
      </c>
      <c r="H92" s="8">
        <v>26</v>
      </c>
      <c r="I92" s="8">
        <v>2</v>
      </c>
      <c r="J92" s="8">
        <v>1973</v>
      </c>
      <c r="K92" s="8">
        <v>23</v>
      </c>
      <c r="L92" s="8">
        <v>2</v>
      </c>
      <c r="M92" s="8">
        <v>1</v>
      </c>
      <c r="N92" s="8">
        <v>23</v>
      </c>
      <c r="O92" s="8">
        <v>12922</v>
      </c>
      <c r="P92" s="8" t="s">
        <v>56</v>
      </c>
      <c r="Q92" s="8">
        <v>15513</v>
      </c>
      <c r="R92" s="8">
        <v>2286511</v>
      </c>
      <c r="S92" s="8">
        <v>95063</v>
      </c>
      <c r="T92" s="8">
        <v>2768</v>
      </c>
      <c r="U92" s="14">
        <v>2.3010034561157227</v>
      </c>
      <c r="V92" s="8">
        <v>0</v>
      </c>
      <c r="W92" s="8">
        <v>0</v>
      </c>
      <c r="X92" s="8">
        <v>0</v>
      </c>
      <c r="Y92" s="8">
        <v>1</v>
      </c>
      <c r="Z92" s="8">
        <v>0</v>
      </c>
      <c r="AA92" s="8">
        <v>0</v>
      </c>
      <c r="AB92" s="8">
        <v>1</v>
      </c>
      <c r="AC92" s="8">
        <v>1</v>
      </c>
      <c r="AD92" s="8">
        <v>0</v>
      </c>
      <c r="AE92" s="8">
        <v>1</v>
      </c>
      <c r="AF92" s="9"/>
    </row>
    <row r="93" spans="1:32" x14ac:dyDescent="0.2">
      <c r="A93" s="10">
        <v>429</v>
      </c>
      <c r="B93" s="11" t="s">
        <v>162</v>
      </c>
      <c r="C93" s="11">
        <v>200</v>
      </c>
      <c r="D93" s="11">
        <v>47</v>
      </c>
      <c r="E93" s="18">
        <v>42937.515347222223</v>
      </c>
      <c r="F93" s="18">
        <v>42937.515381944446</v>
      </c>
      <c r="G93" s="11">
        <v>3.56</v>
      </c>
      <c r="H93" s="11">
        <v>40</v>
      </c>
      <c r="I93" s="11">
        <v>12</v>
      </c>
      <c r="J93" s="11">
        <v>4611</v>
      </c>
      <c r="K93" s="11">
        <v>28</v>
      </c>
      <c r="L93" s="11">
        <v>8</v>
      </c>
      <c r="M93" s="11">
        <v>1</v>
      </c>
      <c r="N93" s="11">
        <v>31</v>
      </c>
      <c r="O93" s="11">
        <v>87629</v>
      </c>
      <c r="P93" s="11" t="s">
        <v>56</v>
      </c>
      <c r="Q93" s="11">
        <v>243077</v>
      </c>
      <c r="R93" s="11">
        <v>1523671</v>
      </c>
      <c r="S93" s="11">
        <v>741452</v>
      </c>
      <c r="T93" s="11">
        <v>3906</v>
      </c>
      <c r="U93" s="13">
        <v>2.4793004989624023</v>
      </c>
      <c r="V93" s="11">
        <v>0</v>
      </c>
      <c r="W93" s="11">
        <v>1</v>
      </c>
      <c r="X93" s="11">
        <v>0</v>
      </c>
      <c r="Y93" s="11">
        <v>0</v>
      </c>
      <c r="Z93" s="11">
        <v>0</v>
      </c>
      <c r="AA93" s="11">
        <v>1</v>
      </c>
      <c r="AB93" s="11">
        <v>1</v>
      </c>
      <c r="AC93" s="11">
        <v>1</v>
      </c>
      <c r="AD93" s="11">
        <v>0</v>
      </c>
      <c r="AE93" s="11">
        <v>1</v>
      </c>
      <c r="AF93" s="12"/>
    </row>
    <row r="94" spans="1:32" x14ac:dyDescent="0.2">
      <c r="A94" s="7">
        <v>464</v>
      </c>
      <c r="B94" s="8" t="s">
        <v>163</v>
      </c>
      <c r="C94" s="8">
        <v>200</v>
      </c>
      <c r="D94" s="8">
        <v>27</v>
      </c>
      <c r="E94" s="16">
        <v>42937.518206018518</v>
      </c>
      <c r="F94" s="16">
        <v>42937.518240740741</v>
      </c>
      <c r="G94" s="8">
        <v>2.37</v>
      </c>
      <c r="H94" s="8">
        <v>53</v>
      </c>
      <c r="I94" s="8">
        <v>4</v>
      </c>
      <c r="J94" s="8">
        <v>5061</v>
      </c>
      <c r="K94" s="8">
        <v>48</v>
      </c>
      <c r="L94" s="8">
        <v>13</v>
      </c>
      <c r="M94" s="8">
        <v>4</v>
      </c>
      <c r="N94" s="8">
        <v>36</v>
      </c>
      <c r="O94" s="8">
        <v>30387</v>
      </c>
      <c r="P94" s="8" t="s">
        <v>56</v>
      </c>
      <c r="Q94" s="8">
        <v>39663</v>
      </c>
      <c r="R94" s="8">
        <v>3005555</v>
      </c>
      <c r="S94" s="8">
        <v>508494</v>
      </c>
      <c r="T94" s="8">
        <v>345</v>
      </c>
      <c r="U94" s="14">
        <v>3.4183921813964844</v>
      </c>
      <c r="V94" s="8">
        <v>0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>
        <v>0</v>
      </c>
      <c r="AE94" s="8">
        <v>1</v>
      </c>
      <c r="AF94" s="9"/>
    </row>
    <row r="95" spans="1:32" x14ac:dyDescent="0.2">
      <c r="A95" s="10">
        <v>263</v>
      </c>
      <c r="B95" s="11" t="s">
        <v>164</v>
      </c>
      <c r="C95" s="11">
        <v>200</v>
      </c>
      <c r="D95" s="11">
        <v>68</v>
      </c>
      <c r="E95" s="18">
        <v>42937.502986111111</v>
      </c>
      <c r="F95" s="18">
        <v>42937.503032407411</v>
      </c>
      <c r="G95" s="11">
        <v>4.6100000000000003</v>
      </c>
      <c r="H95" s="11">
        <v>49</v>
      </c>
      <c r="I95" s="11">
        <v>25</v>
      </c>
      <c r="J95" s="11">
        <v>7159</v>
      </c>
      <c r="K95" s="11">
        <v>31</v>
      </c>
      <c r="L95" s="11">
        <v>24</v>
      </c>
      <c r="M95" s="11">
        <v>3</v>
      </c>
      <c r="N95" s="11">
        <v>22</v>
      </c>
      <c r="O95" s="11">
        <v>115692</v>
      </c>
      <c r="P95" s="11" t="s">
        <v>56</v>
      </c>
      <c r="Q95" s="11">
        <v>1120373</v>
      </c>
      <c r="R95" s="11">
        <v>541193</v>
      </c>
      <c r="S95" s="11">
        <v>2598101</v>
      </c>
      <c r="T95" s="11">
        <v>58059</v>
      </c>
      <c r="U95" s="13">
        <v>4.2280368804931641</v>
      </c>
      <c r="V95" s="11">
        <v>0</v>
      </c>
      <c r="W95" s="11">
        <v>1</v>
      </c>
      <c r="X95" s="11">
        <v>1</v>
      </c>
      <c r="Y95" s="11">
        <v>1</v>
      </c>
      <c r="Z95" s="11">
        <v>0</v>
      </c>
      <c r="AA95" s="11">
        <v>0</v>
      </c>
      <c r="AB95" s="11">
        <v>1</v>
      </c>
      <c r="AC95" s="11">
        <v>1</v>
      </c>
      <c r="AD95" s="11">
        <v>0</v>
      </c>
      <c r="AE95" s="11">
        <v>1</v>
      </c>
      <c r="AF95" s="12"/>
    </row>
    <row r="96" spans="1:32" x14ac:dyDescent="0.2">
      <c r="A96" s="7">
        <v>300</v>
      </c>
      <c r="B96" s="8" t="s">
        <v>165</v>
      </c>
      <c r="C96" s="8">
        <v>200</v>
      </c>
      <c r="D96" s="8">
        <v>73</v>
      </c>
      <c r="E96" s="16">
        <v>42937.506238425929</v>
      </c>
      <c r="F96" s="16">
        <v>42937.506307870368</v>
      </c>
      <c r="G96" s="8">
        <v>5.87</v>
      </c>
      <c r="H96" s="8">
        <v>86</v>
      </c>
      <c r="I96" s="8">
        <v>25</v>
      </c>
      <c r="J96" s="8">
        <v>15548</v>
      </c>
      <c r="K96" s="8">
        <v>52</v>
      </c>
      <c r="L96" s="8">
        <v>28</v>
      </c>
      <c r="M96" s="8">
        <v>1</v>
      </c>
      <c r="N96" s="8">
        <v>57</v>
      </c>
      <c r="O96" s="8">
        <v>141856</v>
      </c>
      <c r="P96" s="8">
        <v>234</v>
      </c>
      <c r="Q96" s="8">
        <v>197618</v>
      </c>
      <c r="R96" s="8">
        <v>351238</v>
      </c>
      <c r="S96" s="8">
        <v>783023</v>
      </c>
      <c r="T96" s="8">
        <v>57448</v>
      </c>
      <c r="U96" s="14">
        <v>1.4604730606079102</v>
      </c>
      <c r="V96" s="8">
        <v>1</v>
      </c>
      <c r="W96" s="8">
        <v>1</v>
      </c>
      <c r="X96" s="8">
        <v>0</v>
      </c>
      <c r="Y96" s="8">
        <v>0</v>
      </c>
      <c r="Z96" s="8">
        <v>0</v>
      </c>
      <c r="AA96" s="8">
        <v>0</v>
      </c>
      <c r="AB96" s="8">
        <v>1</v>
      </c>
      <c r="AC96" s="8">
        <v>1</v>
      </c>
      <c r="AD96" s="8">
        <v>0</v>
      </c>
      <c r="AE96" s="8">
        <v>1</v>
      </c>
      <c r="AF96" s="9"/>
    </row>
    <row r="97" spans="1:32" x14ac:dyDescent="0.2">
      <c r="A97" s="10">
        <v>532</v>
      </c>
      <c r="B97" s="11" t="s">
        <v>166</v>
      </c>
      <c r="C97" s="11">
        <v>200</v>
      </c>
      <c r="D97" s="11">
        <v>33</v>
      </c>
      <c r="E97" s="18">
        <v>42937.614062499997</v>
      </c>
      <c r="F97" s="18">
        <v>42937.614085648151</v>
      </c>
      <c r="G97" s="11">
        <v>2.84</v>
      </c>
      <c r="H97" s="11">
        <v>28</v>
      </c>
      <c r="I97" s="11">
        <v>5</v>
      </c>
      <c r="J97" s="11">
        <v>2358</v>
      </c>
      <c r="K97" s="11">
        <v>22</v>
      </c>
      <c r="L97" s="11">
        <v>4</v>
      </c>
      <c r="M97" s="19">
        <v>4</v>
      </c>
      <c r="N97" s="19">
        <v>20</v>
      </c>
      <c r="O97" s="11">
        <v>21349</v>
      </c>
      <c r="P97" s="11">
        <v>87313</v>
      </c>
      <c r="Q97" s="11">
        <v>76133</v>
      </c>
      <c r="R97" s="11">
        <v>2353203</v>
      </c>
      <c r="S97" s="11">
        <v>152781</v>
      </c>
      <c r="T97" s="11">
        <v>422</v>
      </c>
      <c r="U97" s="13">
        <v>2.5665292739868164</v>
      </c>
      <c r="V97" s="11">
        <v>0</v>
      </c>
      <c r="W97" s="11">
        <v>1</v>
      </c>
      <c r="X97" s="11">
        <v>0</v>
      </c>
      <c r="Y97" s="11">
        <v>1</v>
      </c>
      <c r="Z97" s="11">
        <v>1</v>
      </c>
      <c r="AA97" s="11">
        <v>0</v>
      </c>
      <c r="AB97" s="11">
        <v>1</v>
      </c>
      <c r="AC97" s="11">
        <v>1</v>
      </c>
      <c r="AD97" s="11">
        <v>0</v>
      </c>
      <c r="AE97" s="11">
        <v>1</v>
      </c>
      <c r="AF97" s="12"/>
    </row>
    <row r="98" spans="1:32" x14ac:dyDescent="0.2">
      <c r="A98" s="7">
        <v>258</v>
      </c>
      <c r="B98" s="8" t="s">
        <v>167</v>
      </c>
      <c r="C98" s="8">
        <v>200</v>
      </c>
      <c r="D98" s="8">
        <v>59</v>
      </c>
      <c r="E98" s="16">
        <v>42937.502280092594</v>
      </c>
      <c r="F98" s="16">
        <v>42937.502337962964</v>
      </c>
      <c r="G98" s="8">
        <v>5.1100000000000003</v>
      </c>
      <c r="H98" s="8">
        <v>73</v>
      </c>
      <c r="I98" s="8">
        <v>14</v>
      </c>
      <c r="J98" s="8">
        <v>13837</v>
      </c>
      <c r="K98" s="8">
        <v>58</v>
      </c>
      <c r="L98" s="8">
        <v>23</v>
      </c>
      <c r="M98" s="8">
        <v>14</v>
      </c>
      <c r="N98" s="8">
        <v>36</v>
      </c>
      <c r="O98" s="8">
        <v>148189</v>
      </c>
      <c r="P98" s="8">
        <v>78</v>
      </c>
      <c r="Q98" s="8">
        <v>1289760</v>
      </c>
      <c r="R98" s="8">
        <v>1197867</v>
      </c>
      <c r="S98" s="8">
        <v>827107</v>
      </c>
      <c r="T98" s="8">
        <v>58269</v>
      </c>
      <c r="U98" s="14">
        <v>3.3581447601318359</v>
      </c>
      <c r="V98" s="8">
        <v>1</v>
      </c>
      <c r="W98" s="8">
        <v>0</v>
      </c>
      <c r="X98" s="8">
        <v>1</v>
      </c>
      <c r="Y98" s="8">
        <v>0</v>
      </c>
      <c r="Z98" s="8">
        <v>0</v>
      </c>
      <c r="AA98" s="8">
        <v>0</v>
      </c>
      <c r="AB98" s="8">
        <v>1</v>
      </c>
      <c r="AC98" s="8">
        <v>1</v>
      </c>
      <c r="AD98" s="8">
        <v>0</v>
      </c>
      <c r="AE98" s="8">
        <v>1</v>
      </c>
      <c r="AF98" s="9"/>
    </row>
    <row r="99" spans="1:32" x14ac:dyDescent="0.2">
      <c r="A99" s="10">
        <v>209</v>
      </c>
      <c r="B99" s="11" t="s">
        <v>168</v>
      </c>
      <c r="C99" s="11">
        <v>200</v>
      </c>
      <c r="D99" s="11">
        <v>78</v>
      </c>
      <c r="E99" s="18">
        <v>42937.49927083333</v>
      </c>
      <c r="F99" s="18">
        <v>42937.499305555553</v>
      </c>
      <c r="G99" s="11">
        <v>3.48</v>
      </c>
      <c r="H99" s="11">
        <v>78</v>
      </c>
      <c r="I99" s="11">
        <v>20</v>
      </c>
      <c r="J99" s="11">
        <v>10261</v>
      </c>
      <c r="K99" s="11">
        <v>53</v>
      </c>
      <c r="L99" s="11">
        <v>19</v>
      </c>
      <c r="M99" s="11">
        <v>6</v>
      </c>
      <c r="N99" s="11">
        <v>53</v>
      </c>
      <c r="O99" s="11">
        <v>47967</v>
      </c>
      <c r="P99" s="11" t="s">
        <v>56</v>
      </c>
      <c r="Q99" s="11">
        <v>60195</v>
      </c>
      <c r="R99" s="11">
        <v>332380</v>
      </c>
      <c r="S99" s="11">
        <v>921545</v>
      </c>
      <c r="T99" s="11">
        <v>132957</v>
      </c>
      <c r="U99" s="13">
        <v>1.4257850646972656</v>
      </c>
      <c r="V99" s="11">
        <v>1</v>
      </c>
      <c r="W99" s="11">
        <v>0</v>
      </c>
      <c r="X99" s="11">
        <v>1</v>
      </c>
      <c r="Y99" s="11">
        <v>1</v>
      </c>
      <c r="Z99" s="11">
        <v>0</v>
      </c>
      <c r="AA99" s="11">
        <v>0</v>
      </c>
      <c r="AB99" s="11">
        <v>1</v>
      </c>
      <c r="AC99" s="11">
        <v>1</v>
      </c>
      <c r="AD99" s="11">
        <v>1</v>
      </c>
      <c r="AE99" s="11">
        <v>1</v>
      </c>
      <c r="AF99" s="12"/>
    </row>
    <row r="100" spans="1:32" x14ac:dyDescent="0.2">
      <c r="A100" s="7">
        <v>445</v>
      </c>
      <c r="B100" s="8" t="s">
        <v>169</v>
      </c>
      <c r="C100" s="8">
        <v>200</v>
      </c>
      <c r="D100" s="8">
        <v>29</v>
      </c>
      <c r="E100" s="16">
        <v>42937.516909722224</v>
      </c>
      <c r="F100" s="16">
        <v>42937.516921296294</v>
      </c>
      <c r="G100" s="8">
        <v>1.53</v>
      </c>
      <c r="H100" s="8">
        <v>29</v>
      </c>
      <c r="I100" s="8">
        <v>3</v>
      </c>
      <c r="J100" s="8">
        <v>2884</v>
      </c>
      <c r="K100" s="8">
        <v>24</v>
      </c>
      <c r="L100" s="8">
        <v>7</v>
      </c>
      <c r="M100" s="8">
        <v>7</v>
      </c>
      <c r="N100" s="8">
        <v>15</v>
      </c>
      <c r="O100" s="8">
        <v>12430</v>
      </c>
      <c r="P100" s="8" t="s">
        <v>56</v>
      </c>
      <c r="Q100" s="8">
        <v>66669</v>
      </c>
      <c r="R100" s="8">
        <v>2586722</v>
      </c>
      <c r="S100" s="8">
        <v>149048</v>
      </c>
      <c r="T100" s="8" t="s">
        <v>56</v>
      </c>
      <c r="U100" s="14">
        <v>2.6844682693481445</v>
      </c>
      <c r="V100" s="8">
        <v>0</v>
      </c>
      <c r="W100" s="8">
        <v>0</v>
      </c>
      <c r="X100" s="8">
        <v>0</v>
      </c>
      <c r="Y100" s="8">
        <v>1</v>
      </c>
      <c r="Z100" s="8">
        <v>0</v>
      </c>
      <c r="AA100" s="8">
        <v>1</v>
      </c>
      <c r="AB100" s="8">
        <v>1</v>
      </c>
      <c r="AC100" s="8">
        <v>1</v>
      </c>
      <c r="AD100" s="8">
        <v>0</v>
      </c>
      <c r="AE100" s="8">
        <v>1</v>
      </c>
      <c r="AF100" s="9"/>
    </row>
    <row r="101" spans="1:32" x14ac:dyDescent="0.2">
      <c r="A101" s="10">
        <v>119</v>
      </c>
      <c r="B101" s="11" t="s">
        <v>170</v>
      </c>
      <c r="C101" s="11">
        <v>200</v>
      </c>
      <c r="D101" s="11">
        <v>76</v>
      </c>
      <c r="E101" s="18">
        <v>42937.492962962962</v>
      </c>
      <c r="F101" s="18">
        <v>42937.492986111109</v>
      </c>
      <c r="G101" s="11">
        <v>1.89</v>
      </c>
      <c r="H101" s="11">
        <v>25</v>
      </c>
      <c r="I101" s="11">
        <v>4</v>
      </c>
      <c r="J101" s="11">
        <v>3958</v>
      </c>
      <c r="K101" s="11">
        <v>15</v>
      </c>
      <c r="L101" s="11">
        <v>8</v>
      </c>
      <c r="M101" s="11">
        <v>5</v>
      </c>
      <c r="N101" s="11">
        <v>12</v>
      </c>
      <c r="O101" s="11">
        <v>40372</v>
      </c>
      <c r="P101" s="11" t="s">
        <v>56</v>
      </c>
      <c r="Q101" s="11">
        <v>175246</v>
      </c>
      <c r="R101" s="11">
        <v>471941</v>
      </c>
      <c r="S101" s="11">
        <v>208716</v>
      </c>
      <c r="T101" s="11">
        <v>125259</v>
      </c>
      <c r="U101" s="13">
        <v>0.97421073913574219</v>
      </c>
      <c r="V101" s="11">
        <v>0</v>
      </c>
      <c r="W101" s="11">
        <v>0</v>
      </c>
      <c r="X101" s="11">
        <v>1</v>
      </c>
      <c r="Y101" s="11">
        <v>0</v>
      </c>
      <c r="Z101" s="11">
        <v>0</v>
      </c>
      <c r="AA101" s="11">
        <v>0</v>
      </c>
      <c r="AB101" s="11">
        <v>1</v>
      </c>
      <c r="AC101" s="11">
        <v>1</v>
      </c>
      <c r="AD101" s="11">
        <v>0</v>
      </c>
      <c r="AE101" s="11">
        <v>1</v>
      </c>
      <c r="AF101" s="12"/>
    </row>
    <row r="102" spans="1:32" x14ac:dyDescent="0.2">
      <c r="A102" s="7">
        <v>320</v>
      </c>
      <c r="B102" s="8" t="s">
        <v>171</v>
      </c>
      <c r="C102" s="8">
        <v>200</v>
      </c>
      <c r="D102" s="8">
        <v>65</v>
      </c>
      <c r="E102" s="16">
        <v>42937.507141203707</v>
      </c>
      <c r="F102" s="16">
        <v>42937.507233796299</v>
      </c>
      <c r="G102" s="8">
        <v>8.67</v>
      </c>
      <c r="H102" s="8">
        <v>89</v>
      </c>
      <c r="I102" s="8">
        <v>25</v>
      </c>
      <c r="J102" s="8">
        <v>14823</v>
      </c>
      <c r="K102" s="8">
        <v>40</v>
      </c>
      <c r="L102" s="8">
        <v>27</v>
      </c>
      <c r="M102" s="8">
        <v>4</v>
      </c>
      <c r="N102" s="8">
        <v>58</v>
      </c>
      <c r="O102" s="8">
        <v>84062</v>
      </c>
      <c r="P102" s="8">
        <v>850</v>
      </c>
      <c r="Q102" s="8">
        <v>183827</v>
      </c>
      <c r="R102" s="8">
        <v>343722</v>
      </c>
      <c r="S102" s="8">
        <v>984941</v>
      </c>
      <c r="T102" s="8">
        <v>85077</v>
      </c>
      <c r="U102" s="14">
        <v>1.6045370101928711</v>
      </c>
      <c r="V102" s="8">
        <v>1</v>
      </c>
      <c r="W102" s="8">
        <v>0</v>
      </c>
      <c r="X102" s="8">
        <v>1</v>
      </c>
      <c r="Y102" s="8">
        <v>0</v>
      </c>
      <c r="Z102" s="8">
        <v>0</v>
      </c>
      <c r="AA102" s="8">
        <v>0</v>
      </c>
      <c r="AB102" s="8">
        <v>1</v>
      </c>
      <c r="AC102" s="8">
        <v>1</v>
      </c>
      <c r="AD102" s="8">
        <v>0</v>
      </c>
      <c r="AE102" s="8">
        <v>1</v>
      </c>
      <c r="AF102" s="9"/>
    </row>
    <row r="103" spans="1:32" x14ac:dyDescent="0.2">
      <c r="A103" s="10">
        <v>301</v>
      </c>
      <c r="B103" s="11" t="s">
        <v>172</v>
      </c>
      <c r="C103" s="11">
        <v>200</v>
      </c>
      <c r="D103" s="11">
        <v>59</v>
      </c>
      <c r="E103" s="18">
        <v>42937.506307870368</v>
      </c>
      <c r="F103" s="18">
        <v>42937.506377314814</v>
      </c>
      <c r="G103" s="11">
        <v>5.95</v>
      </c>
      <c r="H103" s="11">
        <v>95</v>
      </c>
      <c r="I103" s="11">
        <v>11</v>
      </c>
      <c r="J103" s="11">
        <v>18550</v>
      </c>
      <c r="K103" s="11">
        <v>57</v>
      </c>
      <c r="L103" s="11">
        <v>23</v>
      </c>
      <c r="M103" s="11">
        <v>6</v>
      </c>
      <c r="N103" s="11">
        <v>66</v>
      </c>
      <c r="O103" s="11">
        <v>15457</v>
      </c>
      <c r="P103" s="11" t="s">
        <v>56</v>
      </c>
      <c r="Q103" s="11">
        <v>68112</v>
      </c>
      <c r="R103" s="11">
        <v>892996</v>
      </c>
      <c r="S103" s="11">
        <v>935255</v>
      </c>
      <c r="T103" s="11">
        <v>103587</v>
      </c>
      <c r="U103" s="13">
        <v>1.9220418930053711</v>
      </c>
      <c r="V103" s="11">
        <v>0</v>
      </c>
      <c r="W103" s="11">
        <v>1</v>
      </c>
      <c r="X103" s="11">
        <v>0</v>
      </c>
      <c r="Y103" s="11">
        <v>1</v>
      </c>
      <c r="Z103" s="11">
        <v>0</v>
      </c>
      <c r="AA103" s="11">
        <v>1</v>
      </c>
      <c r="AB103" s="11">
        <v>1</v>
      </c>
      <c r="AC103" s="11">
        <v>1</v>
      </c>
      <c r="AD103" s="11">
        <v>0</v>
      </c>
      <c r="AE103" s="11">
        <v>1</v>
      </c>
      <c r="AF103" s="12"/>
    </row>
    <row r="104" spans="1:32" x14ac:dyDescent="0.2">
      <c r="A104" s="7">
        <v>245</v>
      </c>
      <c r="B104" s="8" t="s">
        <v>173</v>
      </c>
      <c r="C104" s="8">
        <v>200</v>
      </c>
      <c r="D104" s="8">
        <v>61</v>
      </c>
      <c r="E104" s="16">
        <v>42937.501435185186</v>
      </c>
      <c r="F104" s="16">
        <v>42937.501689814817</v>
      </c>
      <c r="G104" s="8">
        <v>21.7</v>
      </c>
      <c r="H104" s="8">
        <v>55</v>
      </c>
      <c r="I104" s="8">
        <v>12</v>
      </c>
      <c r="J104" s="8">
        <v>7881</v>
      </c>
      <c r="K104" s="8">
        <v>37</v>
      </c>
      <c r="L104" s="8">
        <v>7</v>
      </c>
      <c r="M104" s="8">
        <v>4</v>
      </c>
      <c r="N104" s="8">
        <v>44</v>
      </c>
      <c r="O104" s="8">
        <v>121960</v>
      </c>
      <c r="P104" s="8" t="s">
        <v>56</v>
      </c>
      <c r="Q104" s="8">
        <v>278354</v>
      </c>
      <c r="R104" s="8">
        <v>2070693</v>
      </c>
      <c r="S104" s="8">
        <v>1741220</v>
      </c>
      <c r="T104" s="8">
        <v>117660</v>
      </c>
      <c r="U104" s="14">
        <v>4.1293020248413086</v>
      </c>
      <c r="V104" s="8">
        <v>0</v>
      </c>
      <c r="W104" s="8">
        <v>1</v>
      </c>
      <c r="X104" s="8">
        <v>0</v>
      </c>
      <c r="Y104" s="8">
        <v>0</v>
      </c>
      <c r="Z104" s="8">
        <v>0</v>
      </c>
      <c r="AA104" s="8">
        <v>0</v>
      </c>
      <c r="AB104" s="8">
        <v>1</v>
      </c>
      <c r="AC104" s="8">
        <v>1</v>
      </c>
      <c r="AD104" s="8">
        <v>0</v>
      </c>
      <c r="AE104" s="8">
        <v>1</v>
      </c>
      <c r="AF104" s="9"/>
    </row>
    <row r="105" spans="1:32" x14ac:dyDescent="0.2">
      <c r="A105" s="10">
        <v>451</v>
      </c>
      <c r="B105" s="11" t="s">
        <v>174</v>
      </c>
      <c r="C105" s="11">
        <v>200</v>
      </c>
      <c r="D105" s="11">
        <v>36</v>
      </c>
      <c r="E105" s="18">
        <v>42937.517141203702</v>
      </c>
      <c r="F105" s="18">
        <v>42937.517175925925</v>
      </c>
      <c r="G105" s="11">
        <v>3.21</v>
      </c>
      <c r="H105" s="11">
        <v>85</v>
      </c>
      <c r="I105" s="11">
        <v>9</v>
      </c>
      <c r="J105" s="11">
        <v>7510</v>
      </c>
      <c r="K105" s="11">
        <v>59</v>
      </c>
      <c r="L105" s="11">
        <v>25</v>
      </c>
      <c r="M105" s="11">
        <v>13</v>
      </c>
      <c r="N105" s="11">
        <v>47</v>
      </c>
      <c r="O105" s="11">
        <v>66274</v>
      </c>
      <c r="P105" s="11" t="s">
        <v>56</v>
      </c>
      <c r="Q105" s="11">
        <v>357027</v>
      </c>
      <c r="R105" s="11">
        <v>1361714</v>
      </c>
      <c r="S105" s="11">
        <v>1081623</v>
      </c>
      <c r="T105" s="11">
        <v>305268</v>
      </c>
      <c r="U105" s="13">
        <v>3.0249652862548828</v>
      </c>
      <c r="V105" s="11">
        <v>0</v>
      </c>
      <c r="W105" s="11">
        <v>1</v>
      </c>
      <c r="X105" s="11">
        <v>0</v>
      </c>
      <c r="Y105" s="11">
        <v>1</v>
      </c>
      <c r="Z105" s="11">
        <v>1</v>
      </c>
      <c r="AA105" s="11">
        <v>1</v>
      </c>
      <c r="AB105" s="11">
        <v>1</v>
      </c>
      <c r="AC105" s="11">
        <v>1</v>
      </c>
      <c r="AD105" s="11">
        <v>0</v>
      </c>
      <c r="AE105" s="11">
        <v>1</v>
      </c>
      <c r="AF105" s="12"/>
    </row>
    <row r="106" spans="1:32" x14ac:dyDescent="0.2">
      <c r="A106" s="7">
        <v>558</v>
      </c>
      <c r="B106" s="8" t="s">
        <v>175</v>
      </c>
      <c r="C106" s="8">
        <v>200</v>
      </c>
      <c r="D106" s="8">
        <v>45</v>
      </c>
      <c r="E106" s="16">
        <v>42937.616481481484</v>
      </c>
      <c r="F106" s="16">
        <v>42937.616539351853</v>
      </c>
      <c r="G106" s="8">
        <v>5.21</v>
      </c>
      <c r="H106" s="8">
        <v>82</v>
      </c>
      <c r="I106" s="8">
        <v>26</v>
      </c>
      <c r="J106" s="8">
        <v>13209</v>
      </c>
      <c r="K106" s="8">
        <v>49</v>
      </c>
      <c r="L106" s="8">
        <v>38</v>
      </c>
      <c r="M106" s="17">
        <v>5</v>
      </c>
      <c r="N106" s="17">
        <v>39</v>
      </c>
      <c r="O106" s="8">
        <v>66713</v>
      </c>
      <c r="P106" s="8" t="s">
        <v>56</v>
      </c>
      <c r="Q106" s="8">
        <v>345562</v>
      </c>
      <c r="R106" s="8">
        <v>90886</v>
      </c>
      <c r="S106" s="8">
        <v>1370792</v>
      </c>
      <c r="T106" s="8">
        <v>87857</v>
      </c>
      <c r="U106" s="14">
        <v>1.8709278106689453</v>
      </c>
      <c r="V106" s="8">
        <v>1</v>
      </c>
      <c r="W106" s="8">
        <v>1</v>
      </c>
      <c r="X106" s="8">
        <v>0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8">
        <v>1</v>
      </c>
      <c r="AE106" s="8">
        <v>1</v>
      </c>
      <c r="AF106" s="9"/>
    </row>
    <row r="107" spans="1:32" x14ac:dyDescent="0.2">
      <c r="A107" s="10">
        <v>243</v>
      </c>
      <c r="B107" s="11" t="s">
        <v>176</v>
      </c>
      <c r="C107" s="11">
        <v>200</v>
      </c>
      <c r="D107" s="11">
        <v>82</v>
      </c>
      <c r="E107" s="18">
        <v>42937.501388888886</v>
      </c>
      <c r="F107" s="18">
        <v>42937.501400462963</v>
      </c>
      <c r="G107" s="11">
        <v>1.21</v>
      </c>
      <c r="H107" s="11">
        <v>24</v>
      </c>
      <c r="I107" s="11">
        <v>3</v>
      </c>
      <c r="J107" s="11">
        <v>2299</v>
      </c>
      <c r="K107" s="11">
        <v>20</v>
      </c>
      <c r="L107" s="11">
        <v>1</v>
      </c>
      <c r="M107" s="11">
        <v>1</v>
      </c>
      <c r="N107" s="11">
        <v>22</v>
      </c>
      <c r="O107" s="11">
        <v>6565</v>
      </c>
      <c r="P107" s="11" t="s">
        <v>56</v>
      </c>
      <c r="Q107" s="11">
        <v>24475</v>
      </c>
      <c r="R107" s="11">
        <v>134233</v>
      </c>
      <c r="S107" s="11">
        <v>43497</v>
      </c>
      <c r="T107" s="11">
        <v>589</v>
      </c>
      <c r="U107" s="13">
        <v>0.19966030120849609</v>
      </c>
      <c r="V107" s="11">
        <v>1</v>
      </c>
      <c r="W107" s="11">
        <v>0</v>
      </c>
      <c r="X107" s="11">
        <v>0</v>
      </c>
      <c r="Y107" s="11">
        <v>1</v>
      </c>
      <c r="Z107" s="11">
        <v>0</v>
      </c>
      <c r="AA107" s="11">
        <v>0</v>
      </c>
      <c r="AB107" s="11">
        <v>1</v>
      </c>
      <c r="AC107" s="11">
        <v>1</v>
      </c>
      <c r="AD107" s="11">
        <v>0</v>
      </c>
      <c r="AE107" s="11">
        <v>1</v>
      </c>
      <c r="AF107" s="12"/>
    </row>
    <row r="108" spans="1:32" x14ac:dyDescent="0.2">
      <c r="A108" s="7">
        <v>244</v>
      </c>
      <c r="B108" s="8" t="s">
        <v>177</v>
      </c>
      <c r="C108" s="8">
        <v>200</v>
      </c>
      <c r="D108" s="8">
        <v>42</v>
      </c>
      <c r="E108" s="16">
        <v>42937.501400462963</v>
      </c>
      <c r="F108" s="16">
        <v>42937.501435185186</v>
      </c>
      <c r="G108" s="8">
        <v>3.35</v>
      </c>
      <c r="H108" s="8">
        <v>53</v>
      </c>
      <c r="I108" s="8">
        <v>8</v>
      </c>
      <c r="J108" s="8">
        <v>4218</v>
      </c>
      <c r="K108" s="8">
        <v>44</v>
      </c>
      <c r="L108" s="8">
        <v>21</v>
      </c>
      <c r="M108" s="8">
        <v>6</v>
      </c>
      <c r="N108" s="8">
        <v>26</v>
      </c>
      <c r="O108" s="8">
        <v>28806</v>
      </c>
      <c r="P108" s="8" t="s">
        <v>56</v>
      </c>
      <c r="Q108" s="8">
        <v>254836</v>
      </c>
      <c r="R108" s="8">
        <v>808484</v>
      </c>
      <c r="S108" s="8">
        <v>2237702</v>
      </c>
      <c r="T108" s="8">
        <v>58746</v>
      </c>
      <c r="U108" s="14">
        <v>3.2315959930419922</v>
      </c>
      <c r="V108" s="8">
        <v>0</v>
      </c>
      <c r="W108" s="8">
        <v>1</v>
      </c>
      <c r="X108" s="8">
        <v>0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8">
        <v>1</v>
      </c>
      <c r="AE108" s="8">
        <v>1</v>
      </c>
      <c r="AF108" s="9"/>
    </row>
    <row r="109" spans="1:32" x14ac:dyDescent="0.2">
      <c r="A109" s="10">
        <v>476</v>
      </c>
      <c r="B109" s="11" t="s">
        <v>178</v>
      </c>
      <c r="C109" s="11">
        <v>200</v>
      </c>
      <c r="D109" s="11">
        <v>47</v>
      </c>
      <c r="E109" s="18">
        <v>42937.610243055555</v>
      </c>
      <c r="F109" s="18">
        <v>42937.610289351855</v>
      </c>
      <c r="G109" s="11">
        <v>4.0999999999999996</v>
      </c>
      <c r="H109" s="11">
        <v>34</v>
      </c>
      <c r="I109" s="11">
        <v>5</v>
      </c>
      <c r="J109" s="11">
        <v>3457</v>
      </c>
      <c r="K109" s="11">
        <v>23</v>
      </c>
      <c r="L109" s="11">
        <v>7</v>
      </c>
      <c r="M109" s="11">
        <v>5</v>
      </c>
      <c r="N109" s="11">
        <v>22</v>
      </c>
      <c r="O109" s="11">
        <v>19527</v>
      </c>
      <c r="P109" s="11" t="s">
        <v>56</v>
      </c>
      <c r="Q109" s="11">
        <v>76265</v>
      </c>
      <c r="R109" s="11">
        <v>1226662</v>
      </c>
      <c r="S109" s="11">
        <v>210327</v>
      </c>
      <c r="T109" s="11">
        <v>248</v>
      </c>
      <c r="U109" s="13">
        <v>1.462010383605957</v>
      </c>
      <c r="V109" s="11">
        <v>0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</v>
      </c>
      <c r="AC109" s="11">
        <v>1</v>
      </c>
      <c r="AD109" s="11">
        <v>0</v>
      </c>
      <c r="AE109" s="11">
        <v>1</v>
      </c>
      <c r="AF109" s="12"/>
    </row>
    <row r="110" spans="1:32" x14ac:dyDescent="0.2">
      <c r="A110" s="7">
        <v>495</v>
      </c>
      <c r="B110" s="8" t="s">
        <v>179</v>
      </c>
      <c r="C110" s="8">
        <v>200</v>
      </c>
      <c r="D110" s="8">
        <v>23</v>
      </c>
      <c r="E110" s="16">
        <v>42937.611886574072</v>
      </c>
      <c r="F110" s="16">
        <v>42937.611932870372</v>
      </c>
      <c r="G110" s="8">
        <v>4.32</v>
      </c>
      <c r="H110" s="8">
        <v>46</v>
      </c>
      <c r="I110" s="8">
        <v>10</v>
      </c>
      <c r="J110" s="8">
        <v>6852</v>
      </c>
      <c r="K110" s="8">
        <v>8</v>
      </c>
      <c r="L110" s="8">
        <v>12</v>
      </c>
      <c r="M110" s="8">
        <v>4</v>
      </c>
      <c r="N110" s="8">
        <v>30</v>
      </c>
      <c r="O110" s="8">
        <v>92404</v>
      </c>
      <c r="P110" s="8" t="s">
        <v>56</v>
      </c>
      <c r="Q110" s="8">
        <v>346906</v>
      </c>
      <c r="R110" s="8">
        <v>3472455</v>
      </c>
      <c r="S110" s="8">
        <v>725898</v>
      </c>
      <c r="T110" s="8">
        <v>80889</v>
      </c>
      <c r="U110" s="14">
        <v>4.4999618530273438</v>
      </c>
      <c r="V110" s="8">
        <v>0</v>
      </c>
      <c r="W110" s="8">
        <v>1</v>
      </c>
      <c r="X110" s="8">
        <v>1</v>
      </c>
      <c r="Y110" s="8">
        <v>0</v>
      </c>
      <c r="Z110" s="8">
        <v>0</v>
      </c>
      <c r="AA110" s="8">
        <v>1</v>
      </c>
      <c r="AB110" s="8">
        <v>1</v>
      </c>
      <c r="AC110" s="8">
        <v>1</v>
      </c>
      <c r="AD110" s="8">
        <v>0</v>
      </c>
      <c r="AE110" s="8">
        <v>1</v>
      </c>
      <c r="AF110" s="9"/>
    </row>
    <row r="111" spans="1:32" x14ac:dyDescent="0.2">
      <c r="A111" s="10">
        <v>559</v>
      </c>
      <c r="B111" s="11" t="s">
        <v>180</v>
      </c>
      <c r="C111" s="11">
        <v>200</v>
      </c>
      <c r="D111" s="11">
        <v>23</v>
      </c>
      <c r="E111" s="18">
        <v>42937.616539351853</v>
      </c>
      <c r="F111" s="18">
        <v>42937.616655092592</v>
      </c>
      <c r="G111" s="11">
        <v>9.66</v>
      </c>
      <c r="H111" s="11">
        <v>42</v>
      </c>
      <c r="I111" s="11">
        <v>10</v>
      </c>
      <c r="J111" s="11">
        <v>6007</v>
      </c>
      <c r="K111" s="11">
        <v>11</v>
      </c>
      <c r="L111" s="11">
        <v>10</v>
      </c>
      <c r="M111" s="19">
        <v>3</v>
      </c>
      <c r="N111" s="19">
        <v>29</v>
      </c>
      <c r="O111" s="11">
        <v>238559</v>
      </c>
      <c r="P111" s="11" t="s">
        <v>56</v>
      </c>
      <c r="Q111" s="11">
        <v>381097</v>
      </c>
      <c r="R111" s="11">
        <v>5173804</v>
      </c>
      <c r="S111" s="11">
        <v>2150319</v>
      </c>
      <c r="T111" s="11">
        <v>464908</v>
      </c>
      <c r="U111" s="13">
        <v>8.0191488265991211</v>
      </c>
      <c r="V111" s="11">
        <v>1</v>
      </c>
      <c r="W111" s="11">
        <v>1</v>
      </c>
      <c r="X111" s="11">
        <v>0</v>
      </c>
      <c r="Y111" s="11">
        <v>1</v>
      </c>
      <c r="Z111" s="11">
        <v>1</v>
      </c>
      <c r="AA111" s="11">
        <v>1</v>
      </c>
      <c r="AB111" s="11">
        <v>1</v>
      </c>
      <c r="AC111" s="11">
        <v>1</v>
      </c>
      <c r="AD111" s="11">
        <v>0</v>
      </c>
      <c r="AE111" s="11">
        <v>1</v>
      </c>
      <c r="AF111" s="12"/>
    </row>
    <row r="112" spans="1:32" x14ac:dyDescent="0.2">
      <c r="A112" s="7">
        <v>117</v>
      </c>
      <c r="B112" s="8" t="s">
        <v>181</v>
      </c>
      <c r="C112" s="8">
        <v>200</v>
      </c>
      <c r="D112" s="8">
        <v>78</v>
      </c>
      <c r="E112" s="16">
        <v>42937.492881944447</v>
      </c>
      <c r="F112" s="16">
        <v>42937.492939814816</v>
      </c>
      <c r="G112" s="8">
        <v>4.29</v>
      </c>
      <c r="H112" s="8">
        <v>62</v>
      </c>
      <c r="I112" s="8">
        <v>18</v>
      </c>
      <c r="J112" s="8">
        <v>12803</v>
      </c>
      <c r="K112" s="8">
        <v>40</v>
      </c>
      <c r="L112" s="8">
        <v>21</v>
      </c>
      <c r="M112" s="8">
        <v>3</v>
      </c>
      <c r="N112" s="8">
        <v>38</v>
      </c>
      <c r="O112" s="8">
        <v>69754</v>
      </c>
      <c r="P112" s="8" t="s">
        <v>56</v>
      </c>
      <c r="Q112" s="8">
        <v>212537</v>
      </c>
      <c r="R112" s="8">
        <v>492137</v>
      </c>
      <c r="S112" s="8">
        <v>1491172</v>
      </c>
      <c r="T112" s="8">
        <v>2429</v>
      </c>
      <c r="U112" s="14">
        <v>2.1629610061645508</v>
      </c>
      <c r="V112" s="8">
        <v>0</v>
      </c>
      <c r="W112" s="8">
        <v>0</v>
      </c>
      <c r="X112" s="8">
        <v>0</v>
      </c>
      <c r="Y112" s="8">
        <v>1</v>
      </c>
      <c r="Z112" s="8">
        <v>0</v>
      </c>
      <c r="AA112" s="8">
        <v>0</v>
      </c>
      <c r="AB112" s="8">
        <v>1</v>
      </c>
      <c r="AC112" s="8">
        <v>1</v>
      </c>
      <c r="AD112" s="8">
        <v>0</v>
      </c>
      <c r="AE112" s="8">
        <v>1</v>
      </c>
      <c r="AF112" s="9"/>
    </row>
    <row r="113" spans="1:32" x14ac:dyDescent="0.2">
      <c r="A113" s="10">
        <v>46</v>
      </c>
      <c r="B113" s="11" t="s">
        <v>182</v>
      </c>
      <c r="C113" s="11">
        <v>200</v>
      </c>
      <c r="D113" s="11">
        <v>13</v>
      </c>
      <c r="E113" s="18">
        <v>42937.489305555559</v>
      </c>
      <c r="F113" s="18">
        <v>42937.489351851851</v>
      </c>
      <c r="G113" s="11">
        <v>4.5</v>
      </c>
      <c r="H113" s="11">
        <v>36</v>
      </c>
      <c r="I113" s="11">
        <v>7</v>
      </c>
      <c r="J113" s="11">
        <v>3938</v>
      </c>
      <c r="K113" s="11">
        <v>22</v>
      </c>
      <c r="L113" s="11">
        <v>11</v>
      </c>
      <c r="M113" s="11">
        <v>3</v>
      </c>
      <c r="N113" s="11">
        <v>22</v>
      </c>
      <c r="O113" s="11">
        <v>34967</v>
      </c>
      <c r="P113" s="11" t="s">
        <v>56</v>
      </c>
      <c r="Q113" s="11">
        <v>37057</v>
      </c>
      <c r="R113" s="11">
        <v>4646539</v>
      </c>
      <c r="S113" s="11">
        <v>328854</v>
      </c>
      <c r="T113" s="11">
        <v>197321</v>
      </c>
      <c r="U113" s="13">
        <v>5.0017719268798828</v>
      </c>
      <c r="V113" s="11">
        <v>0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1">
        <v>1</v>
      </c>
      <c r="AE113" s="11">
        <v>1</v>
      </c>
      <c r="AF113" s="12"/>
    </row>
    <row r="114" spans="1:32" x14ac:dyDescent="0.2">
      <c r="A114" s="7">
        <v>390</v>
      </c>
      <c r="B114" s="8" t="s">
        <v>183</v>
      </c>
      <c r="C114" s="8">
        <v>200</v>
      </c>
      <c r="D114" s="8">
        <v>77</v>
      </c>
      <c r="E114" s="16">
        <v>42937.511597222219</v>
      </c>
      <c r="F114" s="16">
        <v>42937.511724537035</v>
      </c>
      <c r="G114" s="8">
        <v>10.44</v>
      </c>
      <c r="H114" s="8">
        <v>109</v>
      </c>
      <c r="I114" s="8">
        <v>40</v>
      </c>
      <c r="J114" s="8">
        <v>32221</v>
      </c>
      <c r="K114" s="8">
        <v>13</v>
      </c>
      <c r="L114" s="8">
        <v>33</v>
      </c>
      <c r="M114" s="8">
        <v>8</v>
      </c>
      <c r="N114" s="8">
        <v>68</v>
      </c>
      <c r="O114" s="8">
        <v>106289</v>
      </c>
      <c r="P114" s="8" t="s">
        <v>56</v>
      </c>
      <c r="Q114" s="8">
        <v>688316</v>
      </c>
      <c r="R114" s="8">
        <v>454627</v>
      </c>
      <c r="S114" s="8">
        <v>1093037</v>
      </c>
      <c r="T114" s="8">
        <v>22173</v>
      </c>
      <c r="U114" s="14">
        <v>2.2549076080322266</v>
      </c>
      <c r="V114" s="8">
        <v>1</v>
      </c>
      <c r="W114" s="8">
        <v>0</v>
      </c>
      <c r="X114" s="8">
        <v>0</v>
      </c>
      <c r="Y114" s="8">
        <v>0</v>
      </c>
      <c r="Z114" s="8">
        <v>1</v>
      </c>
      <c r="AA114" s="8">
        <v>1</v>
      </c>
      <c r="AB114" s="8">
        <v>1</v>
      </c>
      <c r="AC114" s="8">
        <v>0</v>
      </c>
      <c r="AD114" s="8">
        <v>0</v>
      </c>
      <c r="AE114" s="8">
        <v>1</v>
      </c>
      <c r="AF114" s="9"/>
    </row>
    <row r="115" spans="1:32" x14ac:dyDescent="0.2">
      <c r="A115" s="10">
        <v>557</v>
      </c>
      <c r="B115" s="11" t="s">
        <v>184</v>
      </c>
      <c r="C115" s="11">
        <v>200</v>
      </c>
      <c r="D115" s="11">
        <v>57</v>
      </c>
      <c r="E115" s="18">
        <v>42937.616435185184</v>
      </c>
      <c r="F115" s="18">
        <v>42937.616481481484</v>
      </c>
      <c r="G115" s="11">
        <v>4.08</v>
      </c>
      <c r="H115" s="11">
        <v>44</v>
      </c>
      <c r="I115" s="11">
        <v>3</v>
      </c>
      <c r="J115" s="11">
        <v>4007</v>
      </c>
      <c r="K115" s="11">
        <v>17</v>
      </c>
      <c r="L115" s="11">
        <v>11</v>
      </c>
      <c r="M115" s="19">
        <v>12</v>
      </c>
      <c r="N115" s="19">
        <v>21</v>
      </c>
      <c r="O115" s="11">
        <v>16764</v>
      </c>
      <c r="P115" s="11" t="s">
        <v>56</v>
      </c>
      <c r="Q115" s="11">
        <v>73212</v>
      </c>
      <c r="R115" s="11">
        <v>292282</v>
      </c>
      <c r="S115" s="11">
        <v>277129</v>
      </c>
      <c r="T115" s="11">
        <v>655</v>
      </c>
      <c r="U115" s="13">
        <v>0.62946510314941406</v>
      </c>
      <c r="V115" s="11">
        <v>1</v>
      </c>
      <c r="W115" s="11">
        <v>0</v>
      </c>
      <c r="X115" s="11">
        <v>1</v>
      </c>
      <c r="Y115" s="11">
        <v>1</v>
      </c>
      <c r="Z115" s="11">
        <v>0</v>
      </c>
      <c r="AA115" s="11">
        <v>1</v>
      </c>
      <c r="AB115" s="11">
        <v>1</v>
      </c>
      <c r="AC115" s="11">
        <v>1</v>
      </c>
      <c r="AD115" s="11">
        <v>0</v>
      </c>
      <c r="AE115" s="11">
        <v>1</v>
      </c>
      <c r="AF115" s="12"/>
    </row>
    <row r="116" spans="1:32" x14ac:dyDescent="0.2">
      <c r="A116" s="7">
        <v>219</v>
      </c>
      <c r="B116" s="8" t="s">
        <v>185</v>
      </c>
      <c r="C116" s="8">
        <v>200</v>
      </c>
      <c r="D116" s="8">
        <v>76</v>
      </c>
      <c r="E116" s="16">
        <v>42937.49962962963</v>
      </c>
      <c r="F116" s="16">
        <v>42937.499641203707</v>
      </c>
      <c r="G116" s="8">
        <v>1.79</v>
      </c>
      <c r="H116" s="8">
        <v>17</v>
      </c>
      <c r="I116" s="8">
        <v>3</v>
      </c>
      <c r="J116" s="8">
        <v>1946</v>
      </c>
      <c r="K116" s="8">
        <v>15</v>
      </c>
      <c r="L116" s="8">
        <v>3</v>
      </c>
      <c r="M116" s="8">
        <v>1</v>
      </c>
      <c r="N116" s="8">
        <v>13</v>
      </c>
      <c r="O116" s="8">
        <v>18530</v>
      </c>
      <c r="P116" s="8" t="s">
        <v>56</v>
      </c>
      <c r="Q116" s="8">
        <v>20900</v>
      </c>
      <c r="R116" s="8">
        <v>564022</v>
      </c>
      <c r="S116" s="8">
        <v>131491</v>
      </c>
      <c r="T116" s="8" t="s">
        <v>56</v>
      </c>
      <c r="U116" s="14">
        <v>0.70089626312255859</v>
      </c>
      <c r="V116" s="8">
        <v>0</v>
      </c>
      <c r="W116" s="8">
        <v>1</v>
      </c>
      <c r="X116" s="8">
        <v>1</v>
      </c>
      <c r="Y116" s="8">
        <v>1</v>
      </c>
      <c r="Z116" s="8">
        <v>0</v>
      </c>
      <c r="AA116" s="8">
        <v>0</v>
      </c>
      <c r="AB116" s="8">
        <v>1</v>
      </c>
      <c r="AC116" s="8">
        <v>1</v>
      </c>
      <c r="AD116" s="8">
        <v>0</v>
      </c>
      <c r="AE116" s="8">
        <v>1</v>
      </c>
      <c r="AF116" s="9"/>
    </row>
    <row r="117" spans="1:32" x14ac:dyDescent="0.2">
      <c r="A117" s="10">
        <v>58</v>
      </c>
      <c r="B117" s="11" t="s">
        <v>186</v>
      </c>
      <c r="C117" s="11">
        <v>200</v>
      </c>
      <c r="D117" s="11">
        <v>54</v>
      </c>
      <c r="E117" s="18">
        <v>42937.489907407406</v>
      </c>
      <c r="F117" s="18">
        <v>42937.490034722221</v>
      </c>
      <c r="G117" s="11">
        <v>10.64</v>
      </c>
      <c r="H117" s="11">
        <v>87</v>
      </c>
      <c r="I117" s="11">
        <v>9</v>
      </c>
      <c r="J117" s="11">
        <v>9470</v>
      </c>
      <c r="K117" s="11">
        <v>20</v>
      </c>
      <c r="L117" s="11">
        <v>37</v>
      </c>
      <c r="M117" s="11">
        <v>24</v>
      </c>
      <c r="N117" s="11">
        <v>26</v>
      </c>
      <c r="O117" s="11">
        <v>68243</v>
      </c>
      <c r="P117" s="11" t="s">
        <v>56</v>
      </c>
      <c r="Q117" s="11">
        <v>1020823</v>
      </c>
      <c r="R117" s="11">
        <v>1104480</v>
      </c>
      <c r="S117" s="11">
        <v>1145169</v>
      </c>
      <c r="T117" s="11">
        <v>524990</v>
      </c>
      <c r="U117" s="13">
        <v>3.6847162246704102</v>
      </c>
      <c r="V117" s="11">
        <v>1</v>
      </c>
      <c r="W117" s="11">
        <v>0</v>
      </c>
      <c r="X117" s="11">
        <v>1</v>
      </c>
      <c r="Y117" s="11">
        <v>1</v>
      </c>
      <c r="Z117" s="11">
        <v>0</v>
      </c>
      <c r="AA117" s="11">
        <v>1</v>
      </c>
      <c r="AB117" s="11">
        <v>1</v>
      </c>
      <c r="AC117" s="11">
        <v>1</v>
      </c>
      <c r="AD117" s="11">
        <v>1</v>
      </c>
      <c r="AE117" s="11">
        <v>1</v>
      </c>
      <c r="AF117" s="12"/>
    </row>
    <row r="118" spans="1:32" x14ac:dyDescent="0.2">
      <c r="A118" s="7">
        <v>6</v>
      </c>
      <c r="B118" s="8" t="s">
        <v>187</v>
      </c>
      <c r="C118" s="8">
        <v>200</v>
      </c>
      <c r="D118" s="8">
        <v>75</v>
      </c>
      <c r="E118" s="16">
        <v>42937.486875000002</v>
      </c>
      <c r="F118" s="16">
        <v>42937.486909722225</v>
      </c>
      <c r="G118" s="8">
        <v>3.11</v>
      </c>
      <c r="H118" s="8">
        <v>30</v>
      </c>
      <c r="I118" s="8">
        <v>4</v>
      </c>
      <c r="J118" s="8">
        <v>3504</v>
      </c>
      <c r="K118" s="8">
        <v>25</v>
      </c>
      <c r="L118" s="8">
        <v>7</v>
      </c>
      <c r="M118" s="8">
        <v>2</v>
      </c>
      <c r="N118" s="8">
        <v>21</v>
      </c>
      <c r="O118" s="8">
        <v>88205</v>
      </c>
      <c r="P118" s="8" t="s">
        <v>56</v>
      </c>
      <c r="Q118" s="8">
        <v>100811</v>
      </c>
      <c r="R118" s="8">
        <v>377143</v>
      </c>
      <c r="S118" s="8">
        <v>574587</v>
      </c>
      <c r="T118" s="8">
        <v>678</v>
      </c>
      <c r="U118" s="14">
        <v>1.0885467529296875</v>
      </c>
      <c r="V118" s="8">
        <v>1</v>
      </c>
      <c r="W118" s="8">
        <v>0</v>
      </c>
      <c r="X118" s="8">
        <v>1</v>
      </c>
      <c r="Y118" s="8">
        <v>0</v>
      </c>
      <c r="Z118" s="8">
        <v>0</v>
      </c>
      <c r="AA118" s="8">
        <v>1</v>
      </c>
      <c r="AB118" s="8">
        <v>1</v>
      </c>
      <c r="AC118" s="8">
        <v>1</v>
      </c>
      <c r="AD118" s="8">
        <v>0</v>
      </c>
      <c r="AE118" s="8">
        <v>1</v>
      </c>
      <c r="AF118" s="9"/>
    </row>
    <row r="119" spans="1:32" x14ac:dyDescent="0.2">
      <c r="A119" s="10">
        <v>402</v>
      </c>
      <c r="B119" s="11" t="s">
        <v>188</v>
      </c>
      <c r="C119" s="11">
        <v>200</v>
      </c>
      <c r="D119" s="11">
        <v>80</v>
      </c>
      <c r="E119" s="18">
        <v>42937.512731481482</v>
      </c>
      <c r="F119" s="18">
        <v>42937.512812499997</v>
      </c>
      <c r="G119" s="11">
        <v>6.82</v>
      </c>
      <c r="H119" s="11">
        <v>52</v>
      </c>
      <c r="I119" s="11">
        <v>17</v>
      </c>
      <c r="J119" s="11">
        <v>9604</v>
      </c>
      <c r="K119" s="11">
        <v>26</v>
      </c>
      <c r="L119" s="11">
        <v>12</v>
      </c>
      <c r="M119" s="11">
        <v>2</v>
      </c>
      <c r="N119" s="11">
        <v>38</v>
      </c>
      <c r="O119" s="11">
        <v>180396</v>
      </c>
      <c r="P119" s="11" t="s">
        <v>56</v>
      </c>
      <c r="Q119" s="11">
        <v>689402</v>
      </c>
      <c r="R119" s="11">
        <v>896294</v>
      </c>
      <c r="S119" s="11">
        <v>977061</v>
      </c>
      <c r="T119" s="11">
        <v>184683</v>
      </c>
      <c r="U119" s="13">
        <v>2.7922019958496094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1</v>
      </c>
      <c r="AC119" s="11">
        <v>1</v>
      </c>
      <c r="AD119" s="11">
        <v>0</v>
      </c>
      <c r="AE119" s="11">
        <v>1</v>
      </c>
      <c r="AF119" s="12"/>
    </row>
    <row r="120" spans="1:32" x14ac:dyDescent="0.2">
      <c r="A120" s="7">
        <v>265</v>
      </c>
      <c r="B120" s="8" t="s">
        <v>189</v>
      </c>
      <c r="C120" s="8">
        <v>200</v>
      </c>
      <c r="D120" s="8">
        <v>62</v>
      </c>
      <c r="E120" s="16">
        <v>42937.503159722219</v>
      </c>
      <c r="F120" s="16">
        <v>42937.503240740742</v>
      </c>
      <c r="G120" s="8">
        <v>6.57</v>
      </c>
      <c r="H120" s="8">
        <v>148</v>
      </c>
      <c r="I120" s="8">
        <v>60</v>
      </c>
      <c r="J120" s="8">
        <v>36442</v>
      </c>
      <c r="K120" s="8">
        <v>54</v>
      </c>
      <c r="L120" s="8">
        <v>21</v>
      </c>
      <c r="M120" s="8">
        <v>19</v>
      </c>
      <c r="N120" s="8">
        <v>108</v>
      </c>
      <c r="O120" s="8">
        <v>72271</v>
      </c>
      <c r="P120" s="8" t="s">
        <v>56</v>
      </c>
      <c r="Q120" s="8">
        <v>349601</v>
      </c>
      <c r="R120" s="8">
        <v>581602</v>
      </c>
      <c r="S120" s="8">
        <v>641206</v>
      </c>
      <c r="T120" s="8">
        <v>31044</v>
      </c>
      <c r="U120" s="14">
        <v>1.5980949401855469</v>
      </c>
      <c r="V120" s="8">
        <v>1</v>
      </c>
      <c r="W120" s="8">
        <v>1</v>
      </c>
      <c r="X120" s="8">
        <v>0</v>
      </c>
      <c r="Y120" s="8">
        <v>1</v>
      </c>
      <c r="Z120" s="8">
        <v>0</v>
      </c>
      <c r="AA120" s="8">
        <v>1</v>
      </c>
      <c r="AB120" s="8">
        <v>1</v>
      </c>
      <c r="AC120" s="8">
        <v>1</v>
      </c>
      <c r="AD120" s="8">
        <v>0</v>
      </c>
      <c r="AE120" s="8">
        <v>1</v>
      </c>
      <c r="AF120" s="9"/>
    </row>
    <row r="121" spans="1:32" x14ac:dyDescent="0.2">
      <c r="A121" s="10">
        <v>240</v>
      </c>
      <c r="B121" s="11" t="s">
        <v>190</v>
      </c>
      <c r="C121" s="11">
        <v>200</v>
      </c>
      <c r="D121" s="11">
        <v>69</v>
      </c>
      <c r="E121" s="18">
        <v>42937.500775462962</v>
      </c>
      <c r="F121" s="18">
        <v>42937.500902777778</v>
      </c>
      <c r="G121" s="11">
        <v>10.29</v>
      </c>
      <c r="H121" s="11">
        <v>62</v>
      </c>
      <c r="I121" s="11">
        <v>7</v>
      </c>
      <c r="J121" s="11">
        <v>5678</v>
      </c>
      <c r="K121" s="11">
        <v>4</v>
      </c>
      <c r="L121" s="11">
        <v>20</v>
      </c>
      <c r="M121" s="11">
        <v>17</v>
      </c>
      <c r="N121" s="11">
        <v>25</v>
      </c>
      <c r="O121" s="11">
        <v>145504</v>
      </c>
      <c r="P121" s="11" t="s">
        <v>56</v>
      </c>
      <c r="Q121" s="11">
        <v>266727</v>
      </c>
      <c r="R121" s="11">
        <v>1350575</v>
      </c>
      <c r="S121" s="11">
        <v>2105333</v>
      </c>
      <c r="T121" s="11">
        <v>2177</v>
      </c>
      <c r="U121" s="13">
        <v>3.6910209655761719</v>
      </c>
      <c r="V121" s="11">
        <v>0</v>
      </c>
      <c r="W121" s="11">
        <v>0</v>
      </c>
      <c r="X121" s="11">
        <v>1</v>
      </c>
      <c r="Y121" s="11">
        <v>1</v>
      </c>
      <c r="Z121" s="11">
        <v>0</v>
      </c>
      <c r="AA121" s="11">
        <v>1</v>
      </c>
      <c r="AB121" s="11">
        <v>1</v>
      </c>
      <c r="AC121" s="11">
        <v>1</v>
      </c>
      <c r="AD121" s="11">
        <v>0</v>
      </c>
      <c r="AE121" s="11">
        <v>1</v>
      </c>
      <c r="AF121" s="12"/>
    </row>
    <row r="122" spans="1:32" x14ac:dyDescent="0.2">
      <c r="A122" s="7">
        <v>47</v>
      </c>
      <c r="B122" s="8" t="s">
        <v>191</v>
      </c>
      <c r="C122" s="8">
        <v>200</v>
      </c>
      <c r="D122" s="8">
        <v>42</v>
      </c>
      <c r="E122" s="16">
        <v>42937.489351851851</v>
      </c>
      <c r="F122" s="16">
        <v>42937.48946759259</v>
      </c>
      <c r="G122" s="8">
        <v>9.6300000000000008</v>
      </c>
      <c r="H122" s="8">
        <v>38</v>
      </c>
      <c r="I122" s="8">
        <v>11</v>
      </c>
      <c r="J122" s="8">
        <v>4496</v>
      </c>
      <c r="K122" s="8">
        <v>27</v>
      </c>
      <c r="L122" s="8">
        <v>13</v>
      </c>
      <c r="M122" s="8">
        <v>6</v>
      </c>
      <c r="N122" s="8">
        <v>19</v>
      </c>
      <c r="O122" s="8">
        <v>110470</v>
      </c>
      <c r="P122" s="8" t="s">
        <v>56</v>
      </c>
      <c r="Q122" s="8">
        <v>275629</v>
      </c>
      <c r="R122" s="8">
        <v>597460</v>
      </c>
      <c r="S122" s="8">
        <v>1255454</v>
      </c>
      <c r="T122" s="8">
        <v>1733</v>
      </c>
      <c r="U122" s="14">
        <v>2.1369419097900391</v>
      </c>
      <c r="V122" s="8">
        <v>0</v>
      </c>
      <c r="W122" s="8">
        <v>1</v>
      </c>
      <c r="X122" s="8">
        <v>1</v>
      </c>
      <c r="Y122" s="8">
        <v>1</v>
      </c>
      <c r="Z122" s="8">
        <v>0</v>
      </c>
      <c r="AA122" s="8">
        <v>1</v>
      </c>
      <c r="AB122" s="8">
        <v>1</v>
      </c>
      <c r="AC122" s="8">
        <v>1</v>
      </c>
      <c r="AD122" s="8">
        <v>0</v>
      </c>
      <c r="AE122" s="8">
        <v>1</v>
      </c>
      <c r="AF122" s="9"/>
    </row>
    <row r="123" spans="1:32" x14ac:dyDescent="0.2">
      <c r="A123" s="10">
        <v>416</v>
      </c>
      <c r="B123" s="11" t="s">
        <v>192</v>
      </c>
      <c r="C123" s="11">
        <v>200</v>
      </c>
      <c r="D123" s="11">
        <v>6</v>
      </c>
      <c r="E123" s="18">
        <v>42937.513726851852</v>
      </c>
      <c r="F123" s="18">
        <v>42937.513784722221</v>
      </c>
      <c r="G123" s="11">
        <v>5.26</v>
      </c>
      <c r="H123" s="11">
        <v>82</v>
      </c>
      <c r="I123" s="11">
        <v>28</v>
      </c>
      <c r="J123" s="11">
        <v>15242</v>
      </c>
      <c r="K123" s="11">
        <v>44</v>
      </c>
      <c r="L123" s="11">
        <v>19</v>
      </c>
      <c r="M123" s="11">
        <v>6</v>
      </c>
      <c r="N123" s="11">
        <v>57</v>
      </c>
      <c r="O123" s="11">
        <v>58854</v>
      </c>
      <c r="P123" s="11" t="s">
        <v>56</v>
      </c>
      <c r="Q123" s="11">
        <v>126060</v>
      </c>
      <c r="R123" s="11">
        <v>7450903</v>
      </c>
      <c r="S123" s="11">
        <v>596076</v>
      </c>
      <c r="T123" s="11">
        <v>71115</v>
      </c>
      <c r="U123" s="13">
        <v>7.918365478515625</v>
      </c>
      <c r="V123" s="11">
        <v>1</v>
      </c>
      <c r="W123" s="11">
        <v>1</v>
      </c>
      <c r="X123" s="11">
        <v>0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1">
        <v>0</v>
      </c>
      <c r="AE123" s="11">
        <v>1</v>
      </c>
      <c r="AF123" s="12"/>
    </row>
    <row r="124" spans="1:32" x14ac:dyDescent="0.2">
      <c r="A124" s="7">
        <v>343</v>
      </c>
      <c r="B124" s="8" t="s">
        <v>193</v>
      </c>
      <c r="C124" s="8">
        <v>200</v>
      </c>
      <c r="D124" s="8">
        <v>57</v>
      </c>
      <c r="E124" s="16">
        <v>42937.508449074077</v>
      </c>
      <c r="F124" s="16">
        <v>42937.508518518516</v>
      </c>
      <c r="G124" s="8">
        <v>6.25</v>
      </c>
      <c r="H124" s="8">
        <v>68</v>
      </c>
      <c r="I124" s="8">
        <v>15</v>
      </c>
      <c r="J124" s="8">
        <v>8592</v>
      </c>
      <c r="K124" s="8">
        <v>59</v>
      </c>
      <c r="L124" s="8">
        <v>15</v>
      </c>
      <c r="M124" s="8">
        <v>8</v>
      </c>
      <c r="N124" s="8">
        <v>45</v>
      </c>
      <c r="O124" s="8">
        <v>322334</v>
      </c>
      <c r="P124" s="8" t="s">
        <v>56</v>
      </c>
      <c r="Q124" s="8">
        <v>249145</v>
      </c>
      <c r="R124" s="8">
        <v>862047</v>
      </c>
      <c r="S124" s="8">
        <v>1452368</v>
      </c>
      <c r="T124" s="8">
        <v>45495</v>
      </c>
      <c r="U124" s="14">
        <v>2.7955904006958008</v>
      </c>
      <c r="V124" s="8">
        <v>0</v>
      </c>
      <c r="W124" s="8">
        <v>1</v>
      </c>
      <c r="X124" s="8">
        <v>0</v>
      </c>
      <c r="Y124" s="8">
        <v>1</v>
      </c>
      <c r="Z124" s="8">
        <v>0</v>
      </c>
      <c r="AA124" s="8">
        <v>1</v>
      </c>
      <c r="AB124" s="8">
        <v>1</v>
      </c>
      <c r="AC124" s="8">
        <v>1</v>
      </c>
      <c r="AD124" s="8">
        <v>0</v>
      </c>
      <c r="AE124" s="8">
        <v>1</v>
      </c>
      <c r="AF124" s="9"/>
    </row>
    <row r="125" spans="1:32" x14ac:dyDescent="0.2">
      <c r="A125" s="10">
        <v>369</v>
      </c>
      <c r="B125" s="11" t="s">
        <v>194</v>
      </c>
      <c r="C125" s="11">
        <v>200</v>
      </c>
      <c r="D125" s="11">
        <v>52</v>
      </c>
      <c r="E125" s="18">
        <v>42937.50990740741</v>
      </c>
      <c r="F125" s="18">
        <v>42937.510023148148</v>
      </c>
      <c r="G125" s="11">
        <v>9.9600000000000009</v>
      </c>
      <c r="H125" s="11">
        <v>73</v>
      </c>
      <c r="I125" s="11">
        <v>14</v>
      </c>
      <c r="J125" s="11">
        <v>9864</v>
      </c>
      <c r="K125" s="11">
        <v>59</v>
      </c>
      <c r="L125" s="11">
        <v>17</v>
      </c>
      <c r="M125" s="11">
        <v>4</v>
      </c>
      <c r="N125" s="11">
        <v>52</v>
      </c>
      <c r="O125" s="11">
        <v>91924</v>
      </c>
      <c r="P125" s="11" t="s">
        <v>56</v>
      </c>
      <c r="Q125" s="11">
        <v>210474</v>
      </c>
      <c r="R125" s="11">
        <v>779806</v>
      </c>
      <c r="S125" s="11">
        <v>1750225</v>
      </c>
      <c r="T125" s="11">
        <v>24338</v>
      </c>
      <c r="U125" s="13">
        <v>2.7244253158569336</v>
      </c>
      <c r="V125" s="11">
        <v>1</v>
      </c>
      <c r="W125" s="11">
        <v>0</v>
      </c>
      <c r="X125" s="11">
        <v>1</v>
      </c>
      <c r="Y125" s="11">
        <v>1</v>
      </c>
      <c r="Z125" s="11">
        <v>0</v>
      </c>
      <c r="AA125" s="11">
        <v>0</v>
      </c>
      <c r="AB125" s="11">
        <v>1</v>
      </c>
      <c r="AC125" s="11">
        <v>1</v>
      </c>
      <c r="AD125" s="11">
        <v>0</v>
      </c>
      <c r="AE125" s="11">
        <v>1</v>
      </c>
      <c r="AF125" s="12"/>
    </row>
    <row r="126" spans="1:32" x14ac:dyDescent="0.2">
      <c r="A126" s="7">
        <v>59</v>
      </c>
      <c r="B126" s="8" t="s">
        <v>195</v>
      </c>
      <c r="C126" s="8">
        <v>200</v>
      </c>
      <c r="D126" s="8">
        <v>87</v>
      </c>
      <c r="E126" s="16">
        <v>42937.490034722221</v>
      </c>
      <c r="F126" s="16">
        <v>42937.490057870367</v>
      </c>
      <c r="G126" s="8">
        <v>2.0099999999999998</v>
      </c>
      <c r="H126" s="8">
        <v>44</v>
      </c>
      <c r="I126" s="8">
        <v>13</v>
      </c>
      <c r="J126" s="8">
        <v>4003</v>
      </c>
      <c r="K126" s="8">
        <v>32</v>
      </c>
      <c r="L126" s="8">
        <v>19</v>
      </c>
      <c r="M126" s="8">
        <v>3</v>
      </c>
      <c r="N126" s="8">
        <v>22</v>
      </c>
      <c r="O126" s="8">
        <v>108077</v>
      </c>
      <c r="P126" s="8" t="s">
        <v>56</v>
      </c>
      <c r="Q126" s="8">
        <v>396083</v>
      </c>
      <c r="R126" s="8">
        <v>285612</v>
      </c>
      <c r="S126" s="8">
        <v>1084779</v>
      </c>
      <c r="T126" s="8">
        <v>156498</v>
      </c>
      <c r="U126" s="14">
        <v>1.9369592666625977</v>
      </c>
      <c r="V126" s="8">
        <v>0</v>
      </c>
      <c r="W126" s="8">
        <v>0</v>
      </c>
      <c r="X126" s="8">
        <v>0</v>
      </c>
      <c r="Y126" s="8">
        <v>0</v>
      </c>
      <c r="Z126" s="8">
        <v>1</v>
      </c>
      <c r="AA126" s="8">
        <v>0</v>
      </c>
      <c r="AB126" s="8">
        <v>1</v>
      </c>
      <c r="AC126" s="8">
        <v>1</v>
      </c>
      <c r="AD126" s="8">
        <v>1</v>
      </c>
      <c r="AE126" s="8">
        <v>1</v>
      </c>
      <c r="AF126" s="9"/>
    </row>
    <row r="127" spans="1:32" x14ac:dyDescent="0.2">
      <c r="A127" s="10">
        <v>454</v>
      </c>
      <c r="B127" s="11" t="s">
        <v>196</v>
      </c>
      <c r="C127" s="11">
        <v>200</v>
      </c>
      <c r="D127" s="11">
        <v>91</v>
      </c>
      <c r="E127" s="18">
        <v>42937.517233796294</v>
      </c>
      <c r="F127" s="18">
        <v>42937.517233796294</v>
      </c>
      <c r="G127" s="11">
        <v>0.64</v>
      </c>
      <c r="H127" s="11">
        <v>11</v>
      </c>
      <c r="I127" s="11">
        <v>2</v>
      </c>
      <c r="J127" s="11">
        <v>623</v>
      </c>
      <c r="K127" s="11">
        <v>9</v>
      </c>
      <c r="L127" s="11" t="s">
        <v>56</v>
      </c>
      <c r="M127" s="11">
        <v>1</v>
      </c>
      <c r="N127" s="11">
        <v>10</v>
      </c>
      <c r="O127" s="11">
        <v>3722</v>
      </c>
      <c r="P127" s="11" t="s">
        <v>56</v>
      </c>
      <c r="Q127" s="11">
        <v>3378</v>
      </c>
      <c r="R127" s="11">
        <v>46877</v>
      </c>
      <c r="S127" s="11" t="s">
        <v>56</v>
      </c>
      <c r="T127" s="11">
        <v>196</v>
      </c>
      <c r="U127" s="13">
        <v>5.1663398742675781E-2</v>
      </c>
      <c r="V127" s="11">
        <v>0</v>
      </c>
      <c r="W127" s="11">
        <v>1</v>
      </c>
      <c r="X127" s="11">
        <v>0</v>
      </c>
      <c r="Y127" s="11">
        <v>1</v>
      </c>
      <c r="Z127" s="11">
        <v>0</v>
      </c>
      <c r="AA127" s="11">
        <v>0</v>
      </c>
      <c r="AB127" s="11">
        <v>1</v>
      </c>
      <c r="AC127" s="11">
        <v>1</v>
      </c>
      <c r="AD127" s="11">
        <v>0</v>
      </c>
      <c r="AE127" s="11">
        <v>1</v>
      </c>
      <c r="AF127" s="12"/>
    </row>
    <row r="128" spans="1:32" x14ac:dyDescent="0.2">
      <c r="A128" s="7">
        <v>299</v>
      </c>
      <c r="B128" s="8" t="s">
        <v>197</v>
      </c>
      <c r="C128" s="8">
        <v>200</v>
      </c>
      <c r="D128" s="8">
        <v>39</v>
      </c>
      <c r="E128" s="16">
        <v>42937.50608796296</v>
      </c>
      <c r="F128" s="16">
        <v>42937.506238425929</v>
      </c>
      <c r="G128" s="8">
        <v>12.95</v>
      </c>
      <c r="H128" s="8">
        <v>54</v>
      </c>
      <c r="I128" s="8">
        <v>6</v>
      </c>
      <c r="J128" s="8">
        <v>5532</v>
      </c>
      <c r="K128" s="8">
        <v>18</v>
      </c>
      <c r="L128" s="8">
        <v>23</v>
      </c>
      <c r="M128" s="8">
        <v>9</v>
      </c>
      <c r="N128" s="8">
        <v>22</v>
      </c>
      <c r="O128" s="8">
        <v>52928</v>
      </c>
      <c r="P128" s="8" t="s">
        <v>56</v>
      </c>
      <c r="Q128" s="8">
        <v>398562</v>
      </c>
      <c r="R128" s="8">
        <v>1043103</v>
      </c>
      <c r="S128" s="8">
        <v>576300</v>
      </c>
      <c r="T128" s="8">
        <v>199925</v>
      </c>
      <c r="U128" s="14">
        <v>2.1656208038330078</v>
      </c>
      <c r="V128" s="8">
        <v>0</v>
      </c>
      <c r="W128" s="8">
        <v>1</v>
      </c>
      <c r="X128" s="8">
        <v>0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>
        <v>1</v>
      </c>
      <c r="AE128" s="8">
        <v>1</v>
      </c>
      <c r="AF128" s="9"/>
    </row>
    <row r="129" spans="1:32" x14ac:dyDescent="0.2">
      <c r="A129" s="10">
        <v>199</v>
      </c>
      <c r="B129" s="11" t="s">
        <v>198</v>
      </c>
      <c r="C129" s="11">
        <v>200</v>
      </c>
      <c r="D129" s="11">
        <v>90</v>
      </c>
      <c r="E129" s="18">
        <v>42937.498194444444</v>
      </c>
      <c r="F129" s="18">
        <v>42937.498229166667</v>
      </c>
      <c r="G129" s="11">
        <v>3.89</v>
      </c>
      <c r="H129" s="11">
        <v>12</v>
      </c>
      <c r="I129" s="11">
        <v>1</v>
      </c>
      <c r="J129" s="11">
        <v>813</v>
      </c>
      <c r="K129" s="11">
        <v>11</v>
      </c>
      <c r="L129" s="11" t="s">
        <v>56</v>
      </c>
      <c r="M129" s="11">
        <v>1</v>
      </c>
      <c r="N129" s="11">
        <v>11</v>
      </c>
      <c r="O129" s="11">
        <v>7514</v>
      </c>
      <c r="P129" s="11" t="s">
        <v>56</v>
      </c>
      <c r="Q129" s="11">
        <v>3256</v>
      </c>
      <c r="R129" s="11">
        <v>79914</v>
      </c>
      <c r="S129" s="11" t="s">
        <v>56</v>
      </c>
      <c r="T129" s="11" t="s">
        <v>56</v>
      </c>
      <c r="U129" s="13">
        <v>8.6483001708984375E-2</v>
      </c>
      <c r="V129" s="11">
        <v>0</v>
      </c>
      <c r="W129" s="11">
        <v>1</v>
      </c>
      <c r="X129" s="11">
        <v>0</v>
      </c>
      <c r="Y129" s="11">
        <v>0</v>
      </c>
      <c r="Z129" s="11">
        <v>1</v>
      </c>
      <c r="AA129" s="11">
        <v>0</v>
      </c>
      <c r="AB129" s="11">
        <v>1</v>
      </c>
      <c r="AC129" s="11">
        <v>1</v>
      </c>
      <c r="AD129" s="11">
        <v>0</v>
      </c>
      <c r="AE129" s="11">
        <v>1</v>
      </c>
      <c r="AF129" s="12"/>
    </row>
    <row r="130" spans="1:32" x14ac:dyDescent="0.2">
      <c r="A130" s="7">
        <v>446</v>
      </c>
      <c r="B130" s="8" t="s">
        <v>199</v>
      </c>
      <c r="C130" s="8">
        <v>200</v>
      </c>
      <c r="D130" s="8">
        <v>86</v>
      </c>
      <c r="E130" s="16">
        <v>42937.516921296294</v>
      </c>
      <c r="F130" s="16">
        <v>42937.516944444447</v>
      </c>
      <c r="G130" s="8">
        <v>1.19</v>
      </c>
      <c r="H130" s="8">
        <v>20</v>
      </c>
      <c r="I130" s="8">
        <v>2</v>
      </c>
      <c r="J130" s="8">
        <v>1231</v>
      </c>
      <c r="K130" s="8">
        <v>17</v>
      </c>
      <c r="L130" s="8">
        <v>3</v>
      </c>
      <c r="M130" s="8">
        <v>5</v>
      </c>
      <c r="N130" s="8">
        <v>12</v>
      </c>
      <c r="O130" s="8">
        <v>11569</v>
      </c>
      <c r="P130" s="8">
        <v>51962</v>
      </c>
      <c r="Q130" s="8">
        <v>156416</v>
      </c>
      <c r="R130" s="8">
        <v>785612</v>
      </c>
      <c r="S130" s="8">
        <v>135541</v>
      </c>
      <c r="T130" s="8" t="s">
        <v>56</v>
      </c>
      <c r="U130" s="14">
        <v>1.0882377624511719</v>
      </c>
      <c r="V130" s="8">
        <v>0</v>
      </c>
      <c r="W130" s="8">
        <v>0</v>
      </c>
      <c r="X130" s="8">
        <v>0</v>
      </c>
      <c r="Y130" s="8">
        <v>1</v>
      </c>
      <c r="Z130" s="8">
        <v>1</v>
      </c>
      <c r="AA130" s="8">
        <v>0</v>
      </c>
      <c r="AB130" s="8">
        <v>1</v>
      </c>
      <c r="AC130" s="8">
        <v>1</v>
      </c>
      <c r="AD130" s="8">
        <v>0</v>
      </c>
      <c r="AE130" s="8">
        <v>1</v>
      </c>
      <c r="AF130" s="9"/>
    </row>
    <row r="131" spans="1:32" x14ac:dyDescent="0.2">
      <c r="A131" s="10">
        <v>420</v>
      </c>
      <c r="B131" s="11" t="s">
        <v>200</v>
      </c>
      <c r="C131" s="11">
        <v>200</v>
      </c>
      <c r="D131" s="11">
        <v>61</v>
      </c>
      <c r="E131" s="18">
        <v>42937.514224537037</v>
      </c>
      <c r="F131" s="18">
        <v>42937.514247685183</v>
      </c>
      <c r="G131" s="11">
        <v>2.02</v>
      </c>
      <c r="H131" s="11">
        <v>59</v>
      </c>
      <c r="I131" s="11">
        <v>7</v>
      </c>
      <c r="J131" s="11">
        <v>6311</v>
      </c>
      <c r="K131" s="11">
        <v>53</v>
      </c>
      <c r="L131" s="11">
        <v>9</v>
      </c>
      <c r="M131" s="11">
        <v>19</v>
      </c>
      <c r="N131" s="11">
        <v>31</v>
      </c>
      <c r="O131" s="11">
        <v>14009</v>
      </c>
      <c r="P131" s="11" t="s">
        <v>56</v>
      </c>
      <c r="Q131" s="11">
        <v>41428</v>
      </c>
      <c r="R131" s="11">
        <v>787074</v>
      </c>
      <c r="S131" s="11">
        <v>236626</v>
      </c>
      <c r="T131" s="11">
        <v>388</v>
      </c>
      <c r="U131" s="13">
        <v>1.029515266418457</v>
      </c>
      <c r="V131" s="11">
        <v>0</v>
      </c>
      <c r="W131" s="11">
        <v>0</v>
      </c>
      <c r="X131" s="11">
        <v>1</v>
      </c>
      <c r="Y131" s="11">
        <v>0</v>
      </c>
      <c r="Z131" s="11">
        <v>0</v>
      </c>
      <c r="AA131" s="11">
        <v>1</v>
      </c>
      <c r="AB131" s="11">
        <v>1</v>
      </c>
      <c r="AC131" s="11">
        <v>1</v>
      </c>
      <c r="AD131" s="11">
        <v>0</v>
      </c>
      <c r="AE131" s="11">
        <v>1</v>
      </c>
      <c r="AF131" s="12"/>
    </row>
    <row r="132" spans="1:32" x14ac:dyDescent="0.2">
      <c r="A132" s="7">
        <v>515</v>
      </c>
      <c r="B132" s="8" t="s">
        <v>201</v>
      </c>
      <c r="C132" s="8">
        <v>200</v>
      </c>
      <c r="D132" s="8">
        <v>38</v>
      </c>
      <c r="E132" s="16">
        <v>42937.613055555557</v>
      </c>
      <c r="F132" s="16">
        <v>42937.613240740742</v>
      </c>
      <c r="G132" s="8">
        <v>15.83</v>
      </c>
      <c r="H132" s="8">
        <v>84</v>
      </c>
      <c r="I132" s="8">
        <v>8</v>
      </c>
      <c r="J132" s="8">
        <v>9457</v>
      </c>
      <c r="K132" s="8">
        <v>35</v>
      </c>
      <c r="L132" s="8">
        <v>46</v>
      </c>
      <c r="M132" s="17">
        <v>7</v>
      </c>
      <c r="N132" s="17">
        <v>31</v>
      </c>
      <c r="O132" s="8">
        <v>66964</v>
      </c>
      <c r="P132" s="8" t="s">
        <v>56</v>
      </c>
      <c r="Q132" s="8">
        <v>1200657</v>
      </c>
      <c r="R132" s="8">
        <v>454012</v>
      </c>
      <c r="S132" s="8">
        <v>773673</v>
      </c>
      <c r="T132" s="8">
        <v>111627</v>
      </c>
      <c r="U132" s="14">
        <v>2.4861650466918945</v>
      </c>
      <c r="V132" s="8">
        <v>0</v>
      </c>
      <c r="W132" s="8">
        <v>1</v>
      </c>
      <c r="X132" s="8">
        <v>1</v>
      </c>
      <c r="Y132" s="8">
        <v>0</v>
      </c>
      <c r="Z132" s="8">
        <v>0</v>
      </c>
      <c r="AA132" s="8">
        <v>1</v>
      </c>
      <c r="AB132" s="8">
        <v>1</v>
      </c>
      <c r="AC132" s="8">
        <v>1</v>
      </c>
      <c r="AD132" s="8">
        <v>1</v>
      </c>
      <c r="AE132" s="8">
        <v>1</v>
      </c>
      <c r="AF132" s="9"/>
    </row>
    <row r="133" spans="1:32" x14ac:dyDescent="0.2">
      <c r="A133" s="10">
        <v>496</v>
      </c>
      <c r="B133" s="11" t="s">
        <v>202</v>
      </c>
      <c r="C133" s="11">
        <v>200</v>
      </c>
      <c r="D133" s="11">
        <v>77</v>
      </c>
      <c r="E133" s="18">
        <v>42937.611932870372</v>
      </c>
      <c r="F133" s="18">
        <v>42937.611979166664</v>
      </c>
      <c r="G133" s="11">
        <v>3.97</v>
      </c>
      <c r="H133" s="11">
        <v>38</v>
      </c>
      <c r="I133" s="11">
        <v>8</v>
      </c>
      <c r="J133" s="11">
        <v>3756</v>
      </c>
      <c r="K133" s="11">
        <v>32</v>
      </c>
      <c r="L133" s="11">
        <v>14</v>
      </c>
      <c r="M133" s="11">
        <v>8</v>
      </c>
      <c r="N133" s="11">
        <v>16</v>
      </c>
      <c r="O133" s="11">
        <v>32240</v>
      </c>
      <c r="P133" s="11" t="s">
        <v>56</v>
      </c>
      <c r="Q133" s="11">
        <v>181835</v>
      </c>
      <c r="R133" s="11">
        <v>2335149</v>
      </c>
      <c r="S133" s="11">
        <v>271776</v>
      </c>
      <c r="T133" s="11">
        <v>305197</v>
      </c>
      <c r="U133" s="13">
        <v>2.9813737869262695</v>
      </c>
      <c r="V133" s="11">
        <v>0</v>
      </c>
      <c r="W133" s="11">
        <v>1</v>
      </c>
      <c r="X133" s="11">
        <v>0</v>
      </c>
      <c r="Y133" s="11">
        <v>1</v>
      </c>
      <c r="Z133" s="11">
        <v>1</v>
      </c>
      <c r="AA133" s="11">
        <v>0</v>
      </c>
      <c r="AB133" s="11">
        <v>1</v>
      </c>
      <c r="AC133" s="11">
        <v>1</v>
      </c>
      <c r="AD133" s="11">
        <v>0</v>
      </c>
      <c r="AE133" s="11">
        <v>1</v>
      </c>
      <c r="AF133" s="12"/>
    </row>
    <row r="134" spans="1:32" x14ac:dyDescent="0.2">
      <c r="A134" s="7">
        <v>470</v>
      </c>
      <c r="B134" s="8" t="s">
        <v>203</v>
      </c>
      <c r="C134" s="8">
        <v>200</v>
      </c>
      <c r="D134" s="8">
        <v>43</v>
      </c>
      <c r="E134" s="16">
        <v>42937.606805555559</v>
      </c>
      <c r="F134" s="16">
        <v>42937.606851851851</v>
      </c>
      <c r="G134" s="8">
        <v>3.7</v>
      </c>
      <c r="H134" s="8">
        <v>98</v>
      </c>
      <c r="I134" s="8">
        <v>19</v>
      </c>
      <c r="J134" s="8">
        <v>14035</v>
      </c>
      <c r="K134" s="8">
        <v>79</v>
      </c>
      <c r="L134" s="8">
        <v>51</v>
      </c>
      <c r="M134" s="8">
        <v>14</v>
      </c>
      <c r="N134" s="8">
        <v>33</v>
      </c>
      <c r="O134" s="8">
        <v>67777</v>
      </c>
      <c r="P134" s="8" t="s">
        <v>56</v>
      </c>
      <c r="Q134" s="8">
        <v>309295</v>
      </c>
      <c r="R134" s="8">
        <v>540337</v>
      </c>
      <c r="S134" s="8">
        <v>1407873</v>
      </c>
      <c r="T134" s="8">
        <v>5439</v>
      </c>
      <c r="U134" s="14">
        <v>2.2227487564086914</v>
      </c>
      <c r="V134" s="8">
        <v>1</v>
      </c>
      <c r="W134" s="8">
        <v>1</v>
      </c>
      <c r="X134" s="8">
        <v>0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8">
        <v>0</v>
      </c>
      <c r="AE134" s="8">
        <v>1</v>
      </c>
      <c r="AF134" s="9"/>
    </row>
    <row r="135" spans="1:32" x14ac:dyDescent="0.2">
      <c r="A135" s="10">
        <v>382</v>
      </c>
      <c r="B135" s="11" t="s">
        <v>204</v>
      </c>
      <c r="C135" s="11">
        <v>200</v>
      </c>
      <c r="D135" s="11">
        <v>64</v>
      </c>
      <c r="E135" s="18">
        <v>42937.511319444442</v>
      </c>
      <c r="F135" s="18">
        <v>42937.511388888888</v>
      </c>
      <c r="G135" s="11">
        <v>5.17</v>
      </c>
      <c r="H135" s="11">
        <v>51</v>
      </c>
      <c r="I135" s="11">
        <v>12</v>
      </c>
      <c r="J135" s="11">
        <v>8879</v>
      </c>
      <c r="K135" s="11">
        <v>30</v>
      </c>
      <c r="L135" s="11">
        <v>17</v>
      </c>
      <c r="M135" s="11">
        <v>3</v>
      </c>
      <c r="N135" s="11">
        <v>31</v>
      </c>
      <c r="O135" s="11">
        <v>120226</v>
      </c>
      <c r="P135" s="11">
        <v>1198</v>
      </c>
      <c r="Q135" s="11">
        <v>641307</v>
      </c>
      <c r="R135" s="11">
        <v>973855</v>
      </c>
      <c r="S135" s="11">
        <v>348875</v>
      </c>
      <c r="T135" s="11">
        <v>5923</v>
      </c>
      <c r="U135" s="13">
        <v>1.9944992065429688</v>
      </c>
      <c r="V135" s="11">
        <v>1</v>
      </c>
      <c r="W135" s="11">
        <v>0</v>
      </c>
      <c r="X135" s="11">
        <v>1</v>
      </c>
      <c r="Y135" s="11">
        <v>0</v>
      </c>
      <c r="Z135" s="11">
        <v>1</v>
      </c>
      <c r="AA135" s="11">
        <v>0</v>
      </c>
      <c r="AB135" s="11">
        <v>1</v>
      </c>
      <c r="AC135" s="11">
        <v>1</v>
      </c>
      <c r="AD135" s="11">
        <v>1</v>
      </c>
      <c r="AE135" s="11">
        <v>1</v>
      </c>
      <c r="AF135" s="12"/>
    </row>
    <row r="136" spans="1:32" x14ac:dyDescent="0.2">
      <c r="A136" s="7">
        <v>408</v>
      </c>
      <c r="B136" s="8" t="s">
        <v>205</v>
      </c>
      <c r="C136" s="8">
        <v>200</v>
      </c>
      <c r="D136" s="8">
        <v>77</v>
      </c>
      <c r="E136" s="16">
        <v>42937.513356481482</v>
      </c>
      <c r="F136" s="16">
        <v>42937.513437499998</v>
      </c>
      <c r="G136" s="8">
        <v>7.65</v>
      </c>
      <c r="H136" s="8">
        <v>81</v>
      </c>
      <c r="I136" s="8">
        <v>40</v>
      </c>
      <c r="J136" s="8">
        <v>14057</v>
      </c>
      <c r="K136" s="8">
        <v>49</v>
      </c>
      <c r="L136" s="8">
        <v>35</v>
      </c>
      <c r="M136" s="8">
        <v>6</v>
      </c>
      <c r="N136" s="8">
        <v>40</v>
      </c>
      <c r="O136" s="8">
        <v>199374</v>
      </c>
      <c r="P136" s="8" t="s">
        <v>56</v>
      </c>
      <c r="Q136" s="8">
        <v>159673</v>
      </c>
      <c r="R136" s="8">
        <v>1760365</v>
      </c>
      <c r="S136" s="8">
        <v>2225111</v>
      </c>
      <c r="T136" s="8">
        <v>69393</v>
      </c>
      <c r="U136" s="14">
        <v>4.2094383239746094</v>
      </c>
      <c r="V136" s="8">
        <v>1</v>
      </c>
      <c r="W136" s="8">
        <v>1</v>
      </c>
      <c r="X136" s="8">
        <v>1</v>
      </c>
      <c r="Y136" s="8">
        <v>0</v>
      </c>
      <c r="Z136" s="8">
        <v>0</v>
      </c>
      <c r="AA136" s="8">
        <v>0</v>
      </c>
      <c r="AB136" s="8">
        <v>1</v>
      </c>
      <c r="AC136" s="8">
        <v>0</v>
      </c>
      <c r="AD136" s="8">
        <v>0</v>
      </c>
      <c r="AE136" s="8">
        <v>1</v>
      </c>
      <c r="AF136" s="9"/>
    </row>
    <row r="137" spans="1:32" x14ac:dyDescent="0.2">
      <c r="A137" s="10">
        <v>87</v>
      </c>
      <c r="B137" s="11" t="s">
        <v>206</v>
      </c>
      <c r="C137" s="11">
        <v>200</v>
      </c>
      <c r="D137" s="11">
        <v>90</v>
      </c>
      <c r="E137" s="18">
        <v>42937.491597222222</v>
      </c>
      <c r="F137" s="18">
        <v>42937.491620370369</v>
      </c>
      <c r="G137" s="11">
        <v>2.23</v>
      </c>
      <c r="H137" s="11">
        <v>60</v>
      </c>
      <c r="I137" s="11">
        <v>5</v>
      </c>
      <c r="J137" s="11">
        <v>6696</v>
      </c>
      <c r="K137" s="11">
        <v>52</v>
      </c>
      <c r="L137" s="11">
        <v>15</v>
      </c>
      <c r="M137" s="11">
        <v>10</v>
      </c>
      <c r="N137" s="11">
        <v>35</v>
      </c>
      <c r="O137" s="11">
        <v>33184</v>
      </c>
      <c r="P137" s="11" t="s">
        <v>56</v>
      </c>
      <c r="Q137" s="11">
        <v>119154</v>
      </c>
      <c r="R137" s="11">
        <v>594997</v>
      </c>
      <c r="S137" s="11">
        <v>377305</v>
      </c>
      <c r="T137" s="11">
        <v>79147</v>
      </c>
      <c r="U137" s="13">
        <v>1.1480207443237305</v>
      </c>
      <c r="V137" s="11">
        <v>0</v>
      </c>
      <c r="W137" s="11">
        <v>0</v>
      </c>
      <c r="X137" s="11">
        <v>0</v>
      </c>
      <c r="Y137" s="11">
        <v>1</v>
      </c>
      <c r="Z137" s="11">
        <v>1</v>
      </c>
      <c r="AA137" s="11">
        <v>1</v>
      </c>
      <c r="AB137" s="11">
        <v>1</v>
      </c>
      <c r="AC137" s="11">
        <v>0</v>
      </c>
      <c r="AD137" s="11">
        <v>0</v>
      </c>
      <c r="AE137" s="11">
        <v>1</v>
      </c>
      <c r="AF137" s="12"/>
    </row>
    <row r="138" spans="1:32" x14ac:dyDescent="0.2">
      <c r="A138" s="7">
        <v>66</v>
      </c>
      <c r="B138" s="8" t="s">
        <v>207</v>
      </c>
      <c r="C138" s="8">
        <v>200</v>
      </c>
      <c r="D138" s="8">
        <v>11</v>
      </c>
      <c r="E138" s="16">
        <v>42937.490289351852</v>
      </c>
      <c r="F138" s="16">
        <v>42937.490393518521</v>
      </c>
      <c r="G138" s="8">
        <v>8.89</v>
      </c>
      <c r="H138" s="8">
        <v>48</v>
      </c>
      <c r="I138" s="8">
        <v>8</v>
      </c>
      <c r="J138" s="8">
        <v>4663</v>
      </c>
      <c r="K138" s="8">
        <v>29</v>
      </c>
      <c r="L138" s="8">
        <v>11</v>
      </c>
      <c r="M138" s="8">
        <v>4</v>
      </c>
      <c r="N138" s="8">
        <v>33</v>
      </c>
      <c r="O138" s="8">
        <v>42324</v>
      </c>
      <c r="P138" s="8">
        <v>112279</v>
      </c>
      <c r="Q138" s="8">
        <v>821674</v>
      </c>
      <c r="R138" s="8">
        <v>6530574</v>
      </c>
      <c r="S138" s="8">
        <v>982399</v>
      </c>
      <c r="T138" s="8">
        <v>242161</v>
      </c>
      <c r="U138" s="14">
        <v>8.3269224166870117</v>
      </c>
      <c r="V138" s="8">
        <v>1</v>
      </c>
      <c r="W138" s="8">
        <v>0</v>
      </c>
      <c r="X138" s="8">
        <v>0</v>
      </c>
      <c r="Y138" s="8">
        <v>0</v>
      </c>
      <c r="Z138" s="8">
        <v>1</v>
      </c>
      <c r="AA138" s="8">
        <v>0</v>
      </c>
      <c r="AB138" s="8">
        <v>1</v>
      </c>
      <c r="AC138" s="8">
        <v>1</v>
      </c>
      <c r="AD138" s="8">
        <v>0</v>
      </c>
      <c r="AE138" s="8">
        <v>1</v>
      </c>
      <c r="AF138" s="9"/>
    </row>
    <row r="139" spans="1:32" x14ac:dyDescent="0.2">
      <c r="A139" s="10">
        <v>235</v>
      </c>
      <c r="B139" s="11" t="s">
        <v>208</v>
      </c>
      <c r="C139" s="11">
        <v>200</v>
      </c>
      <c r="D139" s="11">
        <v>60</v>
      </c>
      <c r="E139" s="18">
        <v>42937.500474537039</v>
      </c>
      <c r="F139" s="18">
        <v>42937.500671296293</v>
      </c>
      <c r="G139" s="11">
        <v>17.37</v>
      </c>
      <c r="H139" s="11">
        <v>115</v>
      </c>
      <c r="I139" s="11">
        <v>21</v>
      </c>
      <c r="J139" s="11">
        <v>14180</v>
      </c>
      <c r="K139" s="11">
        <v>98</v>
      </c>
      <c r="L139" s="11">
        <v>33</v>
      </c>
      <c r="M139" s="11">
        <v>16</v>
      </c>
      <c r="N139" s="11">
        <v>66</v>
      </c>
      <c r="O139" s="11">
        <v>420070</v>
      </c>
      <c r="P139" s="11" t="s">
        <v>56</v>
      </c>
      <c r="Q139" s="11">
        <v>806748</v>
      </c>
      <c r="R139" s="11">
        <v>1291830</v>
      </c>
      <c r="S139" s="11">
        <v>2838209</v>
      </c>
      <c r="T139" s="11">
        <v>57029</v>
      </c>
      <c r="U139" s="13">
        <v>5.1630840301513672</v>
      </c>
      <c r="V139" s="11">
        <v>0</v>
      </c>
      <c r="W139" s="11">
        <v>1</v>
      </c>
      <c r="X139" s="11">
        <v>1</v>
      </c>
      <c r="Y139" s="11">
        <v>1</v>
      </c>
      <c r="Z139" s="11">
        <v>0</v>
      </c>
      <c r="AA139" s="11">
        <v>1</v>
      </c>
      <c r="AB139" s="11">
        <v>1</v>
      </c>
      <c r="AC139" s="11">
        <v>1</v>
      </c>
      <c r="AD139" s="11">
        <v>0</v>
      </c>
      <c r="AE139" s="11">
        <v>1</v>
      </c>
      <c r="AF139" s="12"/>
    </row>
    <row r="140" spans="1:32" x14ac:dyDescent="0.2">
      <c r="A140" s="7">
        <v>52</v>
      </c>
      <c r="B140" s="8" t="s">
        <v>209</v>
      </c>
      <c r="C140" s="8">
        <v>200</v>
      </c>
      <c r="D140" s="8">
        <v>75</v>
      </c>
      <c r="E140" s="16">
        <v>42937.489675925928</v>
      </c>
      <c r="F140" s="16">
        <v>42937.489722222221</v>
      </c>
      <c r="G140" s="8">
        <v>4.04</v>
      </c>
      <c r="H140" s="8">
        <v>72</v>
      </c>
      <c r="I140" s="8">
        <v>13</v>
      </c>
      <c r="J140" s="8">
        <v>6463</v>
      </c>
      <c r="K140" s="8">
        <v>64</v>
      </c>
      <c r="L140" s="8">
        <v>16</v>
      </c>
      <c r="M140" s="8">
        <v>6</v>
      </c>
      <c r="N140" s="8">
        <v>50</v>
      </c>
      <c r="O140" s="8">
        <v>57521</v>
      </c>
      <c r="P140" s="8" t="s">
        <v>56</v>
      </c>
      <c r="Q140" s="8">
        <v>508039</v>
      </c>
      <c r="R140" s="8">
        <v>990162</v>
      </c>
      <c r="S140" s="8">
        <v>532526</v>
      </c>
      <c r="T140" s="8">
        <v>73163</v>
      </c>
      <c r="U140" s="14">
        <v>2.0612821578979492</v>
      </c>
      <c r="V140" s="8">
        <v>0</v>
      </c>
      <c r="W140" s="8">
        <v>1</v>
      </c>
      <c r="X140" s="8">
        <v>1</v>
      </c>
      <c r="Y140" s="8">
        <v>0</v>
      </c>
      <c r="Z140" s="8">
        <v>1</v>
      </c>
      <c r="AA140" s="8">
        <v>1</v>
      </c>
      <c r="AB140" s="8">
        <v>1</v>
      </c>
      <c r="AC140" s="8">
        <v>1</v>
      </c>
      <c r="AD140" s="8">
        <v>0</v>
      </c>
      <c r="AE140" s="8">
        <v>1</v>
      </c>
      <c r="AF140" s="9"/>
    </row>
    <row r="141" spans="1:32" x14ac:dyDescent="0.2">
      <c r="A141" s="10">
        <v>346</v>
      </c>
      <c r="B141" s="11" t="s">
        <v>210</v>
      </c>
      <c r="C141" s="11">
        <v>200</v>
      </c>
      <c r="D141" s="11">
        <v>43</v>
      </c>
      <c r="E141" s="18">
        <v>42937.508599537039</v>
      </c>
      <c r="F141" s="18">
        <v>42937.508645833332</v>
      </c>
      <c r="G141" s="11">
        <v>4.3899999999999997</v>
      </c>
      <c r="H141" s="11">
        <v>41</v>
      </c>
      <c r="I141" s="11">
        <v>3</v>
      </c>
      <c r="J141" s="11">
        <v>3324</v>
      </c>
      <c r="K141" s="11">
        <v>35</v>
      </c>
      <c r="L141" s="11">
        <v>6</v>
      </c>
      <c r="M141" s="11">
        <v>2</v>
      </c>
      <c r="N141" s="11">
        <v>33</v>
      </c>
      <c r="O141" s="11">
        <v>18614</v>
      </c>
      <c r="P141" s="11" t="s">
        <v>56</v>
      </c>
      <c r="Q141" s="11">
        <v>141275</v>
      </c>
      <c r="R141" s="11">
        <v>1463460</v>
      </c>
      <c r="S141" s="11">
        <v>228459</v>
      </c>
      <c r="T141" s="11">
        <v>127106</v>
      </c>
      <c r="U141" s="13">
        <v>1.8872394561767578</v>
      </c>
      <c r="V141" s="11">
        <v>1</v>
      </c>
      <c r="W141" s="11">
        <v>0</v>
      </c>
      <c r="X141" s="11">
        <v>0</v>
      </c>
      <c r="Y141" s="11">
        <v>0</v>
      </c>
      <c r="Z141" s="11">
        <v>0</v>
      </c>
      <c r="AA141" s="11">
        <v>1</v>
      </c>
      <c r="AB141" s="11">
        <v>1</v>
      </c>
      <c r="AC141" s="11">
        <v>1</v>
      </c>
      <c r="AD141" s="11">
        <v>0</v>
      </c>
      <c r="AE141" s="11">
        <v>1</v>
      </c>
      <c r="AF141" s="12"/>
    </row>
    <row r="142" spans="1:32" x14ac:dyDescent="0.2">
      <c r="A142" s="7">
        <v>151</v>
      </c>
      <c r="B142" s="8" t="s">
        <v>211</v>
      </c>
      <c r="C142" s="8">
        <v>200</v>
      </c>
      <c r="D142" s="8">
        <v>39</v>
      </c>
      <c r="E142" s="16">
        <v>42937.494953703703</v>
      </c>
      <c r="F142" s="16">
        <v>42937.495023148149</v>
      </c>
      <c r="G142" s="8">
        <v>5.95</v>
      </c>
      <c r="H142" s="8">
        <v>58</v>
      </c>
      <c r="I142" s="8">
        <v>8</v>
      </c>
      <c r="J142" s="8">
        <v>6312</v>
      </c>
      <c r="K142" s="8">
        <v>52</v>
      </c>
      <c r="L142" s="8">
        <v>13</v>
      </c>
      <c r="M142" s="8">
        <v>8</v>
      </c>
      <c r="N142" s="8">
        <v>37</v>
      </c>
      <c r="O142" s="8">
        <v>34814</v>
      </c>
      <c r="P142" s="8" t="s">
        <v>56</v>
      </c>
      <c r="Q142" s="8">
        <v>53310</v>
      </c>
      <c r="R142" s="8">
        <v>1436977</v>
      </c>
      <c r="S142" s="8">
        <v>226311</v>
      </c>
      <c r="T142" s="8">
        <v>1436</v>
      </c>
      <c r="U142" s="14">
        <v>1.6716461181640625</v>
      </c>
      <c r="V142" s="8">
        <v>0</v>
      </c>
      <c r="W142" s="8">
        <v>1</v>
      </c>
      <c r="X142" s="8">
        <v>0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>
        <v>0</v>
      </c>
      <c r="AE142" s="8">
        <v>1</v>
      </c>
      <c r="AF142" s="9"/>
    </row>
    <row r="143" spans="1:32" x14ac:dyDescent="0.2">
      <c r="A143" s="10">
        <v>398</v>
      </c>
      <c r="B143" s="11" t="s">
        <v>212</v>
      </c>
      <c r="C143" s="11">
        <v>200</v>
      </c>
      <c r="D143" s="11">
        <v>39</v>
      </c>
      <c r="E143" s="18">
        <v>42937.512164351851</v>
      </c>
      <c r="F143" s="18">
        <v>42937.512187499997</v>
      </c>
      <c r="G143" s="11">
        <v>1.79</v>
      </c>
      <c r="H143" s="11">
        <v>54</v>
      </c>
      <c r="I143" s="11">
        <v>4</v>
      </c>
      <c r="J143" s="11">
        <v>5681</v>
      </c>
      <c r="K143" s="11">
        <v>19</v>
      </c>
      <c r="L143" s="11">
        <v>23</v>
      </c>
      <c r="M143" s="11">
        <v>14</v>
      </c>
      <c r="N143" s="11">
        <v>17</v>
      </c>
      <c r="O143" s="11">
        <v>37042</v>
      </c>
      <c r="P143" s="11" t="s">
        <v>56</v>
      </c>
      <c r="Q143" s="11">
        <v>79287</v>
      </c>
      <c r="R143" s="11">
        <v>1668938</v>
      </c>
      <c r="S143" s="11">
        <v>347397</v>
      </c>
      <c r="T143" s="11">
        <v>92980</v>
      </c>
      <c r="U143" s="13">
        <v>2.1225395202636719</v>
      </c>
      <c r="V143" s="11">
        <v>0</v>
      </c>
      <c r="W143" s="11">
        <v>1</v>
      </c>
      <c r="X143" s="11">
        <v>1</v>
      </c>
      <c r="Y143" s="11">
        <v>1</v>
      </c>
      <c r="Z143" s="11">
        <v>0</v>
      </c>
      <c r="AA143" s="11">
        <v>1</v>
      </c>
      <c r="AB143" s="11">
        <v>1</v>
      </c>
      <c r="AC143" s="11">
        <v>1</v>
      </c>
      <c r="AD143" s="11">
        <v>0</v>
      </c>
      <c r="AE143" s="11">
        <v>1</v>
      </c>
      <c r="AF143" s="12"/>
    </row>
    <row r="144" spans="1:32" x14ac:dyDescent="0.2">
      <c r="A144" s="7">
        <v>396</v>
      </c>
      <c r="B144" s="8" t="s">
        <v>213</v>
      </c>
      <c r="C144" s="8">
        <v>200</v>
      </c>
      <c r="D144" s="8">
        <v>47</v>
      </c>
      <c r="E144" s="16">
        <v>42937.512025462966</v>
      </c>
      <c r="F144" s="16">
        <v>42937.512129629627</v>
      </c>
      <c r="G144" s="8">
        <v>8.65</v>
      </c>
      <c r="H144" s="8">
        <v>103</v>
      </c>
      <c r="I144" s="8">
        <v>32</v>
      </c>
      <c r="J144" s="8">
        <v>16681</v>
      </c>
      <c r="K144" s="8">
        <v>43</v>
      </c>
      <c r="L144" s="8">
        <v>23</v>
      </c>
      <c r="M144" s="8">
        <v>11</v>
      </c>
      <c r="N144" s="8">
        <v>69</v>
      </c>
      <c r="O144" s="8">
        <v>204011</v>
      </c>
      <c r="P144" s="8" t="s">
        <v>56</v>
      </c>
      <c r="Q144" s="8">
        <v>254868</v>
      </c>
      <c r="R144" s="8">
        <v>414479</v>
      </c>
      <c r="S144" s="8">
        <v>1273464</v>
      </c>
      <c r="T144" s="8">
        <v>15176</v>
      </c>
      <c r="U144" s="14">
        <v>2.0618419647216797</v>
      </c>
      <c r="V144" s="8">
        <v>0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8">
        <v>0</v>
      </c>
      <c r="AE144" s="8">
        <v>1</v>
      </c>
      <c r="AF144" s="9"/>
    </row>
    <row r="145" spans="1:32" x14ac:dyDescent="0.2">
      <c r="A145" s="10">
        <v>331</v>
      </c>
      <c r="B145" s="11" t="s">
        <v>214</v>
      </c>
      <c r="C145" s="11">
        <v>200</v>
      </c>
      <c r="D145" s="11">
        <v>46</v>
      </c>
      <c r="E145" s="18">
        <v>42937.507905092592</v>
      </c>
      <c r="F145" s="18">
        <v>42937.507974537039</v>
      </c>
      <c r="G145" s="11">
        <v>5.73</v>
      </c>
      <c r="H145" s="11">
        <v>67</v>
      </c>
      <c r="I145" s="11">
        <v>9</v>
      </c>
      <c r="J145" s="11">
        <v>8976</v>
      </c>
      <c r="K145" s="11">
        <v>49</v>
      </c>
      <c r="L145" s="11">
        <v>11</v>
      </c>
      <c r="M145" s="11">
        <v>1</v>
      </c>
      <c r="N145" s="11">
        <v>55</v>
      </c>
      <c r="O145" s="11">
        <v>113148</v>
      </c>
      <c r="P145" s="11">
        <v>340880</v>
      </c>
      <c r="Q145" s="11">
        <v>2534865</v>
      </c>
      <c r="R145" s="11">
        <v>2236484</v>
      </c>
      <c r="S145" s="11">
        <v>1834148</v>
      </c>
      <c r="T145" s="11">
        <v>4684</v>
      </c>
      <c r="U145" s="13">
        <v>6.7369546890258789</v>
      </c>
      <c r="V145" s="11">
        <v>1</v>
      </c>
      <c r="W145" s="11">
        <v>1</v>
      </c>
      <c r="X145" s="11">
        <v>0</v>
      </c>
      <c r="Y145" s="11">
        <v>0</v>
      </c>
      <c r="Z145" s="11">
        <v>0</v>
      </c>
      <c r="AA145" s="11">
        <v>0</v>
      </c>
      <c r="AB145" s="11">
        <v>1</v>
      </c>
      <c r="AC145" s="11">
        <v>1</v>
      </c>
      <c r="AD145" s="11">
        <v>1</v>
      </c>
      <c r="AE145" s="11">
        <v>1</v>
      </c>
      <c r="AF145" s="12"/>
    </row>
    <row r="146" spans="1:32" x14ac:dyDescent="0.2">
      <c r="A146" s="7">
        <v>186</v>
      </c>
      <c r="B146" s="8" t="s">
        <v>215</v>
      </c>
      <c r="C146" s="8">
        <v>200</v>
      </c>
      <c r="D146" s="8">
        <v>55</v>
      </c>
      <c r="E146" s="16">
        <v>42937.497129629628</v>
      </c>
      <c r="F146" s="16">
        <v>42937.497164351851</v>
      </c>
      <c r="G146" s="8">
        <v>3.27</v>
      </c>
      <c r="H146" s="8">
        <v>70</v>
      </c>
      <c r="I146" s="8">
        <v>21</v>
      </c>
      <c r="J146" s="8">
        <v>13139</v>
      </c>
      <c r="K146" s="8">
        <v>33</v>
      </c>
      <c r="L146" s="8">
        <v>16</v>
      </c>
      <c r="M146" s="8">
        <v>2</v>
      </c>
      <c r="N146" s="8">
        <v>52</v>
      </c>
      <c r="O146" s="8">
        <v>30374</v>
      </c>
      <c r="P146" s="8" t="s">
        <v>56</v>
      </c>
      <c r="Q146" s="8">
        <v>54511</v>
      </c>
      <c r="R146" s="8">
        <v>1175964</v>
      </c>
      <c r="S146" s="8">
        <v>563497</v>
      </c>
      <c r="T146" s="8">
        <v>252970</v>
      </c>
      <c r="U146" s="14">
        <v>1.9810829162597656</v>
      </c>
      <c r="V146" s="8">
        <v>0</v>
      </c>
      <c r="W146" s="8">
        <v>0</v>
      </c>
      <c r="X146" s="8">
        <v>0</v>
      </c>
      <c r="Y146" s="8">
        <v>0</v>
      </c>
      <c r="Z146" s="8">
        <v>1</v>
      </c>
      <c r="AA146" s="8">
        <v>0</v>
      </c>
      <c r="AB146" s="8">
        <v>1</v>
      </c>
      <c r="AC146" s="8">
        <v>1</v>
      </c>
      <c r="AD146" s="8">
        <v>0</v>
      </c>
      <c r="AE146" s="8">
        <v>1</v>
      </c>
      <c r="AF146" s="9"/>
    </row>
    <row r="147" spans="1:32" x14ac:dyDescent="0.2">
      <c r="A147" s="10">
        <v>100</v>
      </c>
      <c r="B147" s="11" t="s">
        <v>216</v>
      </c>
      <c r="C147" s="11">
        <v>200</v>
      </c>
      <c r="D147" s="11">
        <v>77</v>
      </c>
      <c r="E147" s="18">
        <v>42937.4921875</v>
      </c>
      <c r="F147" s="18">
        <v>42937.4922337963</v>
      </c>
      <c r="G147" s="11">
        <v>4.66</v>
      </c>
      <c r="H147" s="11">
        <v>66</v>
      </c>
      <c r="I147" s="11">
        <v>20</v>
      </c>
      <c r="J147" s="11">
        <v>10533</v>
      </c>
      <c r="K147" s="11">
        <v>43</v>
      </c>
      <c r="L147" s="11">
        <v>16</v>
      </c>
      <c r="M147" s="11">
        <v>1</v>
      </c>
      <c r="N147" s="11">
        <v>49</v>
      </c>
      <c r="O147" s="11">
        <v>267706</v>
      </c>
      <c r="P147" s="11" t="s">
        <v>56</v>
      </c>
      <c r="Q147" s="11">
        <v>171558</v>
      </c>
      <c r="R147" s="11">
        <v>451000</v>
      </c>
      <c r="S147" s="11">
        <v>2042902</v>
      </c>
      <c r="T147" s="11">
        <v>8010</v>
      </c>
      <c r="U147" s="13">
        <v>2.8049240112304688</v>
      </c>
      <c r="V147" s="11">
        <v>0</v>
      </c>
      <c r="W147" s="11">
        <v>1</v>
      </c>
      <c r="X147" s="11">
        <v>0</v>
      </c>
      <c r="Y147" s="11">
        <v>0</v>
      </c>
      <c r="Z147" s="11">
        <v>0</v>
      </c>
      <c r="AA147" s="11">
        <v>0</v>
      </c>
      <c r="AB147" s="11">
        <v>1</v>
      </c>
      <c r="AC147" s="11">
        <v>1</v>
      </c>
      <c r="AD147" s="11">
        <v>0</v>
      </c>
      <c r="AE147" s="11">
        <v>1</v>
      </c>
      <c r="AF147" s="12"/>
    </row>
    <row r="148" spans="1:32" x14ac:dyDescent="0.2">
      <c r="A148" s="7">
        <v>427</v>
      </c>
      <c r="B148" s="8" t="s">
        <v>217</v>
      </c>
      <c r="C148" s="8">
        <v>200</v>
      </c>
      <c r="D148" s="8">
        <v>82</v>
      </c>
      <c r="E148" s="16">
        <v>42937.515219907407</v>
      </c>
      <c r="F148" s="16">
        <v>42937.515219907407</v>
      </c>
      <c r="G148" s="8">
        <v>0.9</v>
      </c>
      <c r="H148" s="8">
        <v>11</v>
      </c>
      <c r="I148" s="8">
        <v>2</v>
      </c>
      <c r="J148" s="8">
        <v>1248</v>
      </c>
      <c r="K148" s="8">
        <v>9</v>
      </c>
      <c r="L148" s="8">
        <v>1</v>
      </c>
      <c r="M148" s="8">
        <v>1</v>
      </c>
      <c r="N148" s="8">
        <v>9</v>
      </c>
      <c r="O148" s="8">
        <v>5005</v>
      </c>
      <c r="P148" s="8" t="s">
        <v>56</v>
      </c>
      <c r="Q148" s="8">
        <v>1361</v>
      </c>
      <c r="R148" s="8">
        <v>351380</v>
      </c>
      <c r="S148" s="8">
        <v>23003</v>
      </c>
      <c r="T148" s="8" t="s">
        <v>56</v>
      </c>
      <c r="U148" s="14">
        <v>0.36311054229736328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1</v>
      </c>
      <c r="AB148" s="8">
        <v>1</v>
      </c>
      <c r="AC148" s="8">
        <v>1</v>
      </c>
      <c r="AD148" s="8">
        <v>0</v>
      </c>
      <c r="AE148" s="8">
        <v>1</v>
      </c>
      <c r="AF148" s="9"/>
    </row>
    <row r="149" spans="1:32" x14ac:dyDescent="0.2">
      <c r="A149" s="10">
        <v>310</v>
      </c>
      <c r="B149" s="11" t="s">
        <v>218</v>
      </c>
      <c r="C149" s="11">
        <v>200</v>
      </c>
      <c r="D149" s="11">
        <v>78</v>
      </c>
      <c r="E149" s="18">
        <v>42937.506712962961</v>
      </c>
      <c r="F149" s="18">
        <v>42937.506747685184</v>
      </c>
      <c r="G149" s="11">
        <v>2.58</v>
      </c>
      <c r="H149" s="11">
        <v>33</v>
      </c>
      <c r="I149" s="11">
        <v>7</v>
      </c>
      <c r="J149" s="11">
        <v>4741</v>
      </c>
      <c r="K149" s="11">
        <v>26</v>
      </c>
      <c r="L149" s="11">
        <v>9</v>
      </c>
      <c r="M149" s="11">
        <v>4</v>
      </c>
      <c r="N149" s="11">
        <v>20</v>
      </c>
      <c r="O149" s="11">
        <v>97478</v>
      </c>
      <c r="P149" s="11" t="s">
        <v>56</v>
      </c>
      <c r="Q149" s="11">
        <v>64961</v>
      </c>
      <c r="R149" s="11">
        <v>219891</v>
      </c>
      <c r="S149" s="11">
        <v>506203</v>
      </c>
      <c r="T149" s="11">
        <v>347</v>
      </c>
      <c r="U149" s="13">
        <v>0.8477020263671875</v>
      </c>
      <c r="V149" s="11">
        <v>0</v>
      </c>
      <c r="W149" s="11">
        <v>1</v>
      </c>
      <c r="X149" s="11">
        <v>0</v>
      </c>
      <c r="Y149" s="11">
        <v>1</v>
      </c>
      <c r="Z149" s="11">
        <v>1</v>
      </c>
      <c r="AA149" s="11">
        <v>1</v>
      </c>
      <c r="AB149" s="11">
        <v>1</v>
      </c>
      <c r="AC149" s="11">
        <v>1</v>
      </c>
      <c r="AD149" s="11">
        <v>0</v>
      </c>
      <c r="AE149" s="11">
        <v>1</v>
      </c>
      <c r="AF149" s="12"/>
    </row>
    <row r="150" spans="1:32" x14ac:dyDescent="0.2">
      <c r="A150" s="7">
        <v>303</v>
      </c>
      <c r="B150" s="8" t="s">
        <v>219</v>
      </c>
      <c r="C150" s="8">
        <v>200</v>
      </c>
      <c r="D150" s="8">
        <v>69</v>
      </c>
      <c r="E150" s="16">
        <v>42937.506377314814</v>
      </c>
      <c r="F150" s="16">
        <v>42937.506469907406</v>
      </c>
      <c r="G150" s="8">
        <v>7.23</v>
      </c>
      <c r="H150" s="8">
        <v>70</v>
      </c>
      <c r="I150" s="8">
        <v>33</v>
      </c>
      <c r="J150" s="8">
        <v>18640</v>
      </c>
      <c r="K150" s="8">
        <v>32</v>
      </c>
      <c r="L150" s="8">
        <v>34</v>
      </c>
      <c r="M150" s="8">
        <v>1</v>
      </c>
      <c r="N150" s="8">
        <v>35</v>
      </c>
      <c r="O150" s="8">
        <v>94777</v>
      </c>
      <c r="P150" s="8" t="s">
        <v>56</v>
      </c>
      <c r="Q150" s="8">
        <v>468164</v>
      </c>
      <c r="R150" s="8">
        <v>324128</v>
      </c>
      <c r="S150" s="8">
        <v>2110003</v>
      </c>
      <c r="T150" s="8">
        <v>4800</v>
      </c>
      <c r="U150" s="14">
        <v>2.8628082275390625</v>
      </c>
      <c r="V150" s="8">
        <v>1</v>
      </c>
      <c r="W150" s="8">
        <v>1</v>
      </c>
      <c r="X150" s="8">
        <v>0</v>
      </c>
      <c r="Y150" s="8">
        <v>0</v>
      </c>
      <c r="Z150" s="8">
        <v>1</v>
      </c>
      <c r="AA150" s="8">
        <v>0</v>
      </c>
      <c r="AB150" s="8">
        <v>1</v>
      </c>
      <c r="AC150" s="8">
        <v>1</v>
      </c>
      <c r="AD150" s="8">
        <v>0</v>
      </c>
      <c r="AE150" s="8">
        <v>1</v>
      </c>
      <c r="AF150" s="9"/>
    </row>
    <row r="151" spans="1:32" x14ac:dyDescent="0.2">
      <c r="A151" s="10">
        <v>533</v>
      </c>
      <c r="B151" s="11" t="s">
        <v>220</v>
      </c>
      <c r="C151" s="11">
        <v>200</v>
      </c>
      <c r="D151" s="11">
        <v>76</v>
      </c>
      <c r="E151" s="18">
        <v>42937.614085648151</v>
      </c>
      <c r="F151" s="18">
        <v>42937.614305555559</v>
      </c>
      <c r="G151" s="11">
        <v>18.12</v>
      </c>
      <c r="H151" s="11">
        <v>76</v>
      </c>
      <c r="I151" s="11">
        <v>16</v>
      </c>
      <c r="J151" s="11">
        <v>9942</v>
      </c>
      <c r="K151" s="11">
        <v>55</v>
      </c>
      <c r="L151" s="11">
        <v>21</v>
      </c>
      <c r="M151" s="19">
        <v>11</v>
      </c>
      <c r="N151" s="19">
        <v>44</v>
      </c>
      <c r="O151" s="11">
        <v>128202</v>
      </c>
      <c r="P151" s="11" t="s">
        <v>56</v>
      </c>
      <c r="Q151" s="11">
        <v>576096</v>
      </c>
      <c r="R151" s="11">
        <v>275565</v>
      </c>
      <c r="S151" s="11">
        <v>3708777</v>
      </c>
      <c r="T151" s="11">
        <v>125739</v>
      </c>
      <c r="U151" s="13">
        <v>4.5913496017456055</v>
      </c>
      <c r="V151" s="11">
        <v>0</v>
      </c>
      <c r="W151" s="11">
        <v>0</v>
      </c>
      <c r="X151" s="11">
        <v>1</v>
      </c>
      <c r="Y151" s="11">
        <v>0</v>
      </c>
      <c r="Z151" s="11">
        <v>1</v>
      </c>
      <c r="AA151" s="11">
        <v>0</v>
      </c>
      <c r="AB151" s="11">
        <v>1</v>
      </c>
      <c r="AC151" s="11">
        <v>1</v>
      </c>
      <c r="AD151" s="11">
        <v>0</v>
      </c>
      <c r="AE151" s="11">
        <v>1</v>
      </c>
      <c r="AF151" s="12"/>
    </row>
    <row r="152" spans="1:32" x14ac:dyDescent="0.2">
      <c r="A152" s="7">
        <v>488</v>
      </c>
      <c r="B152" s="8" t="s">
        <v>221</v>
      </c>
      <c r="C152" s="8">
        <v>200</v>
      </c>
      <c r="D152" s="8">
        <v>62</v>
      </c>
      <c r="E152" s="16">
        <v>42937.611597222225</v>
      </c>
      <c r="F152" s="16">
        <v>42937.611655092594</v>
      </c>
      <c r="G152" s="8">
        <v>4.3</v>
      </c>
      <c r="H152" s="8">
        <v>70</v>
      </c>
      <c r="I152" s="8">
        <v>21</v>
      </c>
      <c r="J152" s="8">
        <v>10768</v>
      </c>
      <c r="K152" s="8">
        <v>55</v>
      </c>
      <c r="L152" s="8">
        <v>31</v>
      </c>
      <c r="M152" s="8">
        <v>8</v>
      </c>
      <c r="N152" s="8">
        <v>31</v>
      </c>
      <c r="O152" s="8">
        <v>177347</v>
      </c>
      <c r="P152" s="8" t="s">
        <v>56</v>
      </c>
      <c r="Q152" s="8">
        <v>548918</v>
      </c>
      <c r="R152" s="8">
        <v>677941</v>
      </c>
      <c r="S152" s="8">
        <v>2636611</v>
      </c>
      <c r="T152" s="8">
        <v>2417</v>
      </c>
      <c r="U152" s="14">
        <v>3.8559284210205078</v>
      </c>
      <c r="V152" s="8">
        <v>0</v>
      </c>
      <c r="W152" s="8">
        <v>0</v>
      </c>
      <c r="X152" s="8">
        <v>0</v>
      </c>
      <c r="Y152" s="8">
        <v>1</v>
      </c>
      <c r="Z152" s="8">
        <v>0</v>
      </c>
      <c r="AA152" s="8">
        <v>1</v>
      </c>
      <c r="AB152" s="8">
        <v>1</v>
      </c>
      <c r="AC152" s="8">
        <v>1</v>
      </c>
      <c r="AD152" s="8">
        <v>0</v>
      </c>
      <c r="AE152" s="8">
        <v>1</v>
      </c>
      <c r="AF152" s="9"/>
    </row>
    <row r="153" spans="1:32" x14ac:dyDescent="0.2">
      <c r="A153" s="10">
        <v>340</v>
      </c>
      <c r="B153" s="11" t="s">
        <v>222</v>
      </c>
      <c r="C153" s="11">
        <v>200</v>
      </c>
      <c r="D153" s="11">
        <v>81</v>
      </c>
      <c r="E153" s="18">
        <v>42937.508287037039</v>
      </c>
      <c r="F153" s="18">
        <v>42937.508321759262</v>
      </c>
      <c r="G153" s="11">
        <v>3.19</v>
      </c>
      <c r="H153" s="11">
        <v>38</v>
      </c>
      <c r="I153" s="11">
        <v>15</v>
      </c>
      <c r="J153" s="11">
        <v>9209</v>
      </c>
      <c r="K153" s="11">
        <v>16</v>
      </c>
      <c r="L153" s="11">
        <v>14</v>
      </c>
      <c r="M153" s="11">
        <v>1</v>
      </c>
      <c r="N153" s="11">
        <v>23</v>
      </c>
      <c r="O153" s="11">
        <v>91494</v>
      </c>
      <c r="P153" s="11" t="s">
        <v>56</v>
      </c>
      <c r="Q153" s="11">
        <v>480765</v>
      </c>
      <c r="R153" s="11">
        <v>265434</v>
      </c>
      <c r="S153" s="11">
        <v>893528</v>
      </c>
      <c r="T153" s="11">
        <v>108043</v>
      </c>
      <c r="U153" s="13">
        <v>1.754058837890625</v>
      </c>
      <c r="V153" s="11">
        <v>1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1</v>
      </c>
      <c r="AC153" s="11">
        <v>1</v>
      </c>
      <c r="AD153" s="11">
        <v>0</v>
      </c>
      <c r="AE153" s="11">
        <v>1</v>
      </c>
      <c r="AF153" s="12"/>
    </row>
    <row r="154" spans="1:32" x14ac:dyDescent="0.2">
      <c r="A154" s="7">
        <v>519</v>
      </c>
      <c r="B154" s="8" t="s">
        <v>223</v>
      </c>
      <c r="C154" s="8">
        <v>200</v>
      </c>
      <c r="D154" s="8">
        <v>77</v>
      </c>
      <c r="E154" s="16">
        <v>42937.613368055558</v>
      </c>
      <c r="F154" s="16">
        <v>42937.613402777781</v>
      </c>
      <c r="G154" s="8">
        <v>2.66</v>
      </c>
      <c r="H154" s="8">
        <v>56</v>
      </c>
      <c r="I154" s="8">
        <v>6</v>
      </c>
      <c r="J154" s="8">
        <v>12147</v>
      </c>
      <c r="K154" s="8">
        <v>8</v>
      </c>
      <c r="L154" s="8">
        <v>13</v>
      </c>
      <c r="M154" s="17">
        <v>2</v>
      </c>
      <c r="N154" s="17">
        <v>41</v>
      </c>
      <c r="O154" s="8">
        <v>40357</v>
      </c>
      <c r="P154" s="8">
        <v>156</v>
      </c>
      <c r="Q154" s="8">
        <v>139243</v>
      </c>
      <c r="R154" s="8">
        <v>317109</v>
      </c>
      <c r="S154" s="8">
        <v>769880</v>
      </c>
      <c r="T154" s="8">
        <v>1667</v>
      </c>
      <c r="U154" s="14">
        <v>1.2096519470214844</v>
      </c>
      <c r="V154" s="8">
        <v>0</v>
      </c>
      <c r="W154" s="8">
        <v>0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>
        <v>0</v>
      </c>
      <c r="AE154" s="8">
        <v>1</v>
      </c>
      <c r="AF154" s="9"/>
    </row>
    <row r="155" spans="1:32" x14ac:dyDescent="0.2">
      <c r="A155" s="10">
        <v>17</v>
      </c>
      <c r="B155" s="11" t="s">
        <v>224</v>
      </c>
      <c r="C155" s="11">
        <v>200</v>
      </c>
      <c r="D155" s="11">
        <v>71</v>
      </c>
      <c r="E155" s="18">
        <v>42937.487569444442</v>
      </c>
      <c r="F155" s="18">
        <v>42937.487615740742</v>
      </c>
      <c r="G155" s="11">
        <v>3.85</v>
      </c>
      <c r="H155" s="11">
        <v>32</v>
      </c>
      <c r="I155" s="11">
        <v>6</v>
      </c>
      <c r="J155" s="11">
        <v>3120</v>
      </c>
      <c r="K155" s="11">
        <v>22</v>
      </c>
      <c r="L155" s="11">
        <v>7</v>
      </c>
      <c r="M155" s="11">
        <v>5</v>
      </c>
      <c r="N155" s="11">
        <v>20</v>
      </c>
      <c r="O155" s="11">
        <v>18328</v>
      </c>
      <c r="P155" s="11" t="s">
        <v>56</v>
      </c>
      <c r="Q155" s="11">
        <v>32051</v>
      </c>
      <c r="R155" s="11">
        <v>586884</v>
      </c>
      <c r="S155" s="11">
        <v>132640</v>
      </c>
      <c r="T155" s="11">
        <v>96690</v>
      </c>
      <c r="U155" s="13">
        <v>0.82644748687744141</v>
      </c>
      <c r="V155" s="11">
        <v>0</v>
      </c>
      <c r="W155" s="11">
        <v>0</v>
      </c>
      <c r="X155" s="11">
        <v>1</v>
      </c>
      <c r="Y155" s="11">
        <v>0</v>
      </c>
      <c r="Z155" s="11">
        <v>0</v>
      </c>
      <c r="AA155" s="11">
        <v>0</v>
      </c>
      <c r="AB155" s="11">
        <v>1</v>
      </c>
      <c r="AC155" s="11">
        <v>1</v>
      </c>
      <c r="AD155" s="11">
        <v>0</v>
      </c>
      <c r="AE155" s="11">
        <v>1</v>
      </c>
      <c r="AF155" s="12"/>
    </row>
    <row r="156" spans="1:32" x14ac:dyDescent="0.2">
      <c r="A156" s="7">
        <v>293</v>
      </c>
      <c r="B156" s="8" t="s">
        <v>225</v>
      </c>
      <c r="C156" s="8">
        <v>200</v>
      </c>
      <c r="D156" s="8">
        <v>88</v>
      </c>
      <c r="E156" s="16">
        <v>42937.505694444444</v>
      </c>
      <c r="F156" s="16">
        <v>42937.50571759259</v>
      </c>
      <c r="G156" s="8">
        <v>2.41</v>
      </c>
      <c r="H156" s="8">
        <v>13</v>
      </c>
      <c r="I156" s="8">
        <v>2</v>
      </c>
      <c r="J156" s="8">
        <v>1224</v>
      </c>
      <c r="K156" s="8">
        <v>10</v>
      </c>
      <c r="L156" s="8" t="s">
        <v>56</v>
      </c>
      <c r="M156" s="8">
        <v>5</v>
      </c>
      <c r="N156" s="8">
        <v>8</v>
      </c>
      <c r="O156" s="8">
        <v>11082</v>
      </c>
      <c r="P156" s="8" t="s">
        <v>56</v>
      </c>
      <c r="Q156" s="8">
        <v>16173</v>
      </c>
      <c r="R156" s="8">
        <v>40899</v>
      </c>
      <c r="S156" s="8" t="s">
        <v>56</v>
      </c>
      <c r="T156" s="8">
        <v>1228</v>
      </c>
      <c r="U156" s="14">
        <v>6.6167831420898438E-2</v>
      </c>
      <c r="V156" s="8">
        <v>1</v>
      </c>
      <c r="W156" s="8">
        <v>0</v>
      </c>
      <c r="X156" s="8">
        <v>1</v>
      </c>
      <c r="Y156" s="8">
        <v>0</v>
      </c>
      <c r="Z156" s="8">
        <v>0</v>
      </c>
      <c r="AA156" s="8">
        <v>0</v>
      </c>
      <c r="AB156" s="8">
        <v>1</v>
      </c>
      <c r="AC156" s="8">
        <v>1</v>
      </c>
      <c r="AD156" s="8">
        <v>0</v>
      </c>
      <c r="AE156" s="8">
        <v>1</v>
      </c>
      <c r="AF156" s="9"/>
    </row>
    <row r="157" spans="1:32" x14ac:dyDescent="0.2">
      <c r="A157" s="10">
        <v>39</v>
      </c>
      <c r="B157" s="11" t="s">
        <v>226</v>
      </c>
      <c r="C157" s="11">
        <v>200</v>
      </c>
      <c r="D157" s="11">
        <v>68</v>
      </c>
      <c r="E157" s="18">
        <v>42937.488715277781</v>
      </c>
      <c r="F157" s="18">
        <v>42937.488761574074</v>
      </c>
      <c r="G157" s="11">
        <v>4.05</v>
      </c>
      <c r="H157" s="11">
        <v>88</v>
      </c>
      <c r="I157" s="11">
        <v>11</v>
      </c>
      <c r="J157" s="11">
        <v>14387</v>
      </c>
      <c r="K157" s="11">
        <v>68</v>
      </c>
      <c r="L157" s="11">
        <v>25</v>
      </c>
      <c r="M157" s="11">
        <v>3</v>
      </c>
      <c r="N157" s="11">
        <v>60</v>
      </c>
      <c r="O157" s="11">
        <v>31724</v>
      </c>
      <c r="P157" s="11">
        <v>228</v>
      </c>
      <c r="Q157" s="11">
        <v>147907</v>
      </c>
      <c r="R157" s="11">
        <v>361233</v>
      </c>
      <c r="S157" s="11">
        <v>1493354</v>
      </c>
      <c r="T157" s="11">
        <v>145637</v>
      </c>
      <c r="U157" s="13">
        <v>2.0790891647338867</v>
      </c>
      <c r="V157" s="11">
        <v>0</v>
      </c>
      <c r="W157" s="11">
        <v>1</v>
      </c>
      <c r="X157" s="11">
        <v>0</v>
      </c>
      <c r="Y157" s="11">
        <v>0</v>
      </c>
      <c r="Z157" s="11">
        <v>0</v>
      </c>
      <c r="AA157" s="11">
        <v>1</v>
      </c>
      <c r="AB157" s="11">
        <v>1</v>
      </c>
      <c r="AC157" s="11">
        <v>1</v>
      </c>
      <c r="AD157" s="11">
        <v>0</v>
      </c>
      <c r="AE157" s="11">
        <v>1</v>
      </c>
      <c r="AF157" s="12"/>
    </row>
    <row r="158" spans="1:32" x14ac:dyDescent="0.2">
      <c r="A158" s="7">
        <v>401</v>
      </c>
      <c r="B158" s="8" t="s">
        <v>227</v>
      </c>
      <c r="C158" s="8">
        <v>200</v>
      </c>
      <c r="D158" s="8">
        <v>75</v>
      </c>
      <c r="E158" s="16">
        <v>42937.512685185182</v>
      </c>
      <c r="F158" s="16">
        <v>42937.512731481482</v>
      </c>
      <c r="G158" s="8">
        <v>4.71</v>
      </c>
      <c r="H158" s="8">
        <v>78</v>
      </c>
      <c r="I158" s="8">
        <v>15</v>
      </c>
      <c r="J158" s="8">
        <v>6997</v>
      </c>
      <c r="K158" s="8">
        <v>51</v>
      </c>
      <c r="L158" s="8">
        <v>20</v>
      </c>
      <c r="M158" s="8">
        <v>4</v>
      </c>
      <c r="N158" s="8">
        <v>54</v>
      </c>
      <c r="O158" s="8">
        <v>190384</v>
      </c>
      <c r="P158" s="8" t="s">
        <v>56</v>
      </c>
      <c r="Q158" s="8">
        <v>324844</v>
      </c>
      <c r="R158" s="8">
        <v>896475</v>
      </c>
      <c r="S158" s="8">
        <v>1459023</v>
      </c>
      <c r="T158" s="8">
        <v>112722</v>
      </c>
      <c r="U158" s="14">
        <v>2.8452377319335938</v>
      </c>
      <c r="V158" s="8">
        <v>0</v>
      </c>
      <c r="W158" s="8">
        <v>0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>
        <v>0</v>
      </c>
      <c r="AE158" s="8">
        <v>1</v>
      </c>
      <c r="AF158" s="9"/>
    </row>
    <row r="159" spans="1:32" x14ac:dyDescent="0.2">
      <c r="A159" s="10">
        <v>294</v>
      </c>
      <c r="B159" s="11" t="s">
        <v>228</v>
      </c>
      <c r="C159" s="11">
        <v>200</v>
      </c>
      <c r="D159" s="11">
        <v>9</v>
      </c>
      <c r="E159" s="18">
        <v>42937.50571759259</v>
      </c>
      <c r="F159" s="18">
        <v>42937.505810185183</v>
      </c>
      <c r="G159" s="11">
        <v>7.39</v>
      </c>
      <c r="H159" s="11">
        <v>26</v>
      </c>
      <c r="I159" s="11">
        <v>11</v>
      </c>
      <c r="J159" s="11">
        <v>3234</v>
      </c>
      <c r="K159" s="11">
        <v>17</v>
      </c>
      <c r="L159" s="11">
        <v>7</v>
      </c>
      <c r="M159" s="11">
        <v>7</v>
      </c>
      <c r="N159" s="11">
        <v>12</v>
      </c>
      <c r="O159" s="11">
        <v>30626</v>
      </c>
      <c r="P159" s="11" t="s">
        <v>56</v>
      </c>
      <c r="Q159" s="11">
        <v>530743</v>
      </c>
      <c r="R159" s="11">
        <v>8704738</v>
      </c>
      <c r="S159" s="11">
        <v>1102060</v>
      </c>
      <c r="T159" s="11">
        <v>73559</v>
      </c>
      <c r="U159" s="13">
        <v>9.9580059051513672</v>
      </c>
      <c r="V159" s="11">
        <v>1</v>
      </c>
      <c r="W159" s="11">
        <v>0</v>
      </c>
      <c r="X159" s="11">
        <v>1</v>
      </c>
      <c r="Y159" s="11">
        <v>1</v>
      </c>
      <c r="Z159" s="11">
        <v>1</v>
      </c>
      <c r="AA159" s="11">
        <v>0</v>
      </c>
      <c r="AB159" s="11">
        <v>1</v>
      </c>
      <c r="AC159" s="11">
        <v>1</v>
      </c>
      <c r="AD159" s="11">
        <v>0</v>
      </c>
      <c r="AE159" s="11">
        <v>1</v>
      </c>
      <c r="AF159" s="12"/>
    </row>
    <row r="160" spans="1:32" x14ac:dyDescent="0.2">
      <c r="A160" s="7">
        <v>144</v>
      </c>
      <c r="B160" s="8" t="s">
        <v>229</v>
      </c>
      <c r="C160" s="8">
        <v>200</v>
      </c>
      <c r="D160" s="8">
        <v>75</v>
      </c>
      <c r="E160" s="16">
        <v>42937.494675925926</v>
      </c>
      <c r="F160" s="16">
        <v>42937.494699074072</v>
      </c>
      <c r="G160" s="8">
        <v>2.0499999999999998</v>
      </c>
      <c r="H160" s="8">
        <v>54</v>
      </c>
      <c r="I160" s="8">
        <v>11</v>
      </c>
      <c r="J160" s="8">
        <v>5151</v>
      </c>
      <c r="K160" s="8">
        <v>39</v>
      </c>
      <c r="L160" s="8">
        <v>17</v>
      </c>
      <c r="M160" s="8">
        <v>2</v>
      </c>
      <c r="N160" s="8">
        <v>35</v>
      </c>
      <c r="O160" s="8">
        <v>34691</v>
      </c>
      <c r="P160" s="8" t="s">
        <v>56</v>
      </c>
      <c r="Q160" s="8">
        <v>113734</v>
      </c>
      <c r="R160" s="8">
        <v>234635</v>
      </c>
      <c r="S160" s="8">
        <v>865343</v>
      </c>
      <c r="T160" s="8">
        <v>5343</v>
      </c>
      <c r="U160" s="14">
        <v>1.1956653594970703</v>
      </c>
      <c r="V160" s="8">
        <v>0</v>
      </c>
      <c r="W160" s="8">
        <v>0</v>
      </c>
      <c r="X160" s="8">
        <v>0</v>
      </c>
      <c r="Y160" s="8">
        <v>1</v>
      </c>
      <c r="Z160" s="8">
        <v>0</v>
      </c>
      <c r="AA160" s="8">
        <v>1</v>
      </c>
      <c r="AB160" s="8">
        <v>1</v>
      </c>
      <c r="AC160" s="8">
        <v>1</v>
      </c>
      <c r="AD160" s="8">
        <v>0</v>
      </c>
      <c r="AE160" s="8">
        <v>1</v>
      </c>
      <c r="AF160" s="9"/>
    </row>
    <row r="161" spans="1:32" x14ac:dyDescent="0.2">
      <c r="A161" s="10">
        <v>326</v>
      </c>
      <c r="B161" s="11" t="s">
        <v>230</v>
      </c>
      <c r="C161" s="11">
        <v>200</v>
      </c>
      <c r="D161" s="11">
        <v>48</v>
      </c>
      <c r="E161" s="18">
        <v>42937.507523148146</v>
      </c>
      <c r="F161" s="18">
        <v>42937.507569444446</v>
      </c>
      <c r="G161" s="11">
        <v>3.12</v>
      </c>
      <c r="H161" s="11">
        <v>51</v>
      </c>
      <c r="I161" s="11">
        <v>4</v>
      </c>
      <c r="J161" s="11">
        <v>5013</v>
      </c>
      <c r="K161" s="11">
        <v>44</v>
      </c>
      <c r="L161" s="11">
        <v>7</v>
      </c>
      <c r="M161" s="11">
        <v>6</v>
      </c>
      <c r="N161" s="11">
        <v>38</v>
      </c>
      <c r="O161" s="11">
        <v>23007</v>
      </c>
      <c r="P161" s="11" t="s">
        <v>56</v>
      </c>
      <c r="Q161" s="11">
        <v>92963</v>
      </c>
      <c r="R161" s="11">
        <v>832298</v>
      </c>
      <c r="S161" s="11">
        <v>382648</v>
      </c>
      <c r="T161" s="11">
        <v>25916</v>
      </c>
      <c r="U161" s="13">
        <v>1.293975830078125</v>
      </c>
      <c r="V161" s="11">
        <v>0</v>
      </c>
      <c r="W161" s="11">
        <v>1</v>
      </c>
      <c r="X161" s="11">
        <v>1</v>
      </c>
      <c r="Y161" s="11">
        <v>1</v>
      </c>
      <c r="Z161" s="11">
        <v>0</v>
      </c>
      <c r="AA161" s="11">
        <v>1</v>
      </c>
      <c r="AB161" s="11">
        <v>1</v>
      </c>
      <c r="AC161" s="11">
        <v>1</v>
      </c>
      <c r="AD161" s="11">
        <v>0</v>
      </c>
      <c r="AE161" s="11">
        <v>1</v>
      </c>
      <c r="AF161" s="12"/>
    </row>
    <row r="162" spans="1:32" x14ac:dyDescent="0.2">
      <c r="A162" s="7">
        <v>328</v>
      </c>
      <c r="B162" s="8" t="s">
        <v>231</v>
      </c>
      <c r="C162" s="8">
        <v>200</v>
      </c>
      <c r="D162" s="8">
        <v>64</v>
      </c>
      <c r="E162" s="16">
        <v>42937.507754629631</v>
      </c>
      <c r="F162" s="16">
        <v>42937.5078125</v>
      </c>
      <c r="G162" s="8">
        <v>5.01</v>
      </c>
      <c r="H162" s="8">
        <v>49</v>
      </c>
      <c r="I162" s="8">
        <v>7</v>
      </c>
      <c r="J162" s="8">
        <v>7034</v>
      </c>
      <c r="K162" s="8">
        <v>35</v>
      </c>
      <c r="L162" s="8">
        <v>12</v>
      </c>
      <c r="M162" s="8">
        <v>1</v>
      </c>
      <c r="N162" s="8">
        <v>36</v>
      </c>
      <c r="O162" s="8">
        <v>93903</v>
      </c>
      <c r="P162" s="8">
        <v>72839</v>
      </c>
      <c r="Q162" s="8">
        <v>67965</v>
      </c>
      <c r="R162" s="8">
        <v>1477192</v>
      </c>
      <c r="S162" s="8">
        <v>552494</v>
      </c>
      <c r="T162" s="8">
        <v>2260</v>
      </c>
      <c r="U162" s="14">
        <v>2.1616487503051758</v>
      </c>
      <c r="V162" s="8">
        <v>1</v>
      </c>
      <c r="W162" s="8">
        <v>0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>
        <v>0</v>
      </c>
      <c r="AE162" s="8">
        <v>1</v>
      </c>
      <c r="AF162" s="9"/>
    </row>
    <row r="163" spans="1:32" x14ac:dyDescent="0.2">
      <c r="A163" s="10">
        <v>520</v>
      </c>
      <c r="B163" s="11" t="s">
        <v>232</v>
      </c>
      <c r="C163" s="11">
        <v>200</v>
      </c>
      <c r="D163" s="11">
        <v>74</v>
      </c>
      <c r="E163" s="18">
        <v>42937.613402777781</v>
      </c>
      <c r="F163" s="18">
        <v>42937.613483796296</v>
      </c>
      <c r="G163" s="11">
        <v>7.3</v>
      </c>
      <c r="H163" s="11">
        <v>99</v>
      </c>
      <c r="I163" s="11">
        <v>31</v>
      </c>
      <c r="J163" s="11">
        <v>18936</v>
      </c>
      <c r="K163" s="11">
        <v>28</v>
      </c>
      <c r="L163" s="11">
        <v>29</v>
      </c>
      <c r="M163" s="19">
        <v>6</v>
      </c>
      <c r="N163" s="19">
        <v>64</v>
      </c>
      <c r="O163" s="11">
        <v>60862</v>
      </c>
      <c r="P163" s="11" t="s">
        <v>56</v>
      </c>
      <c r="Q163" s="11">
        <v>396462</v>
      </c>
      <c r="R163" s="11">
        <v>162512</v>
      </c>
      <c r="S163" s="11">
        <v>1884862</v>
      </c>
      <c r="T163" s="11">
        <v>373634</v>
      </c>
      <c r="U163" s="13">
        <v>2.7449913024902344</v>
      </c>
      <c r="V163" s="11">
        <v>0</v>
      </c>
      <c r="W163" s="11">
        <v>1</v>
      </c>
      <c r="X163" s="11">
        <v>1</v>
      </c>
      <c r="Y163" s="11">
        <v>0</v>
      </c>
      <c r="Z163" s="11">
        <v>1</v>
      </c>
      <c r="AA163" s="11">
        <v>0</v>
      </c>
      <c r="AB163" s="11">
        <v>1</v>
      </c>
      <c r="AC163" s="11">
        <v>1</v>
      </c>
      <c r="AD163" s="11">
        <v>0</v>
      </c>
      <c r="AE163" s="11">
        <v>1</v>
      </c>
      <c r="AF163" s="12"/>
    </row>
    <row r="164" spans="1:32" x14ac:dyDescent="0.2">
      <c r="A164" s="7">
        <v>103</v>
      </c>
      <c r="B164" s="8" t="s">
        <v>233</v>
      </c>
      <c r="C164" s="8">
        <v>200</v>
      </c>
      <c r="D164" s="8">
        <v>36</v>
      </c>
      <c r="E164" s="16">
        <v>42937.492268518516</v>
      </c>
      <c r="F164" s="16">
        <v>42937.492337962962</v>
      </c>
      <c r="G164" s="8">
        <v>6.29</v>
      </c>
      <c r="H164" s="8">
        <v>54</v>
      </c>
      <c r="I164" s="8">
        <v>5</v>
      </c>
      <c r="J164" s="8">
        <v>5160</v>
      </c>
      <c r="K164" s="8">
        <v>46</v>
      </c>
      <c r="L164" s="8">
        <v>6</v>
      </c>
      <c r="M164" s="8">
        <v>5</v>
      </c>
      <c r="N164" s="8">
        <v>43</v>
      </c>
      <c r="O164" s="8">
        <v>32012</v>
      </c>
      <c r="P164" s="8" t="s">
        <v>56</v>
      </c>
      <c r="Q164" s="8">
        <v>994513</v>
      </c>
      <c r="R164" s="8">
        <v>2620838</v>
      </c>
      <c r="S164" s="8">
        <v>2106535</v>
      </c>
      <c r="T164" s="8">
        <v>79115</v>
      </c>
      <c r="U164" s="14">
        <v>5.5627946853637695</v>
      </c>
      <c r="V164" s="8">
        <v>1</v>
      </c>
      <c r="W164" s="8">
        <v>0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>
        <v>0</v>
      </c>
      <c r="AE164" s="8">
        <v>1</v>
      </c>
      <c r="AF164" s="9"/>
    </row>
    <row r="165" spans="1:32" x14ac:dyDescent="0.2">
      <c r="A165" s="10">
        <v>354</v>
      </c>
      <c r="B165" s="11" t="s">
        <v>234</v>
      </c>
      <c r="C165" s="11">
        <v>200</v>
      </c>
      <c r="D165" s="11">
        <v>57</v>
      </c>
      <c r="E165" s="18">
        <v>42937.508946759262</v>
      </c>
      <c r="F165" s="18">
        <v>42937.508981481478</v>
      </c>
      <c r="G165" s="11">
        <v>2.99</v>
      </c>
      <c r="H165" s="11">
        <v>33</v>
      </c>
      <c r="I165" s="11">
        <v>8</v>
      </c>
      <c r="J165" s="11">
        <v>3251</v>
      </c>
      <c r="K165" s="11">
        <v>25</v>
      </c>
      <c r="L165" s="11">
        <v>11</v>
      </c>
      <c r="M165" s="11">
        <v>4</v>
      </c>
      <c r="N165" s="11">
        <v>18</v>
      </c>
      <c r="O165" s="11">
        <v>29183</v>
      </c>
      <c r="P165" s="11" t="s">
        <v>56</v>
      </c>
      <c r="Q165" s="11">
        <v>277314</v>
      </c>
      <c r="R165" s="11">
        <v>449425</v>
      </c>
      <c r="S165" s="11">
        <v>480297</v>
      </c>
      <c r="T165" s="11">
        <v>1266</v>
      </c>
      <c r="U165" s="13">
        <v>1.1801576614379883</v>
      </c>
      <c r="V165" s="11">
        <v>0</v>
      </c>
      <c r="W165" s="11">
        <v>1</v>
      </c>
      <c r="X165" s="11">
        <v>0</v>
      </c>
      <c r="Y165" s="11">
        <v>1</v>
      </c>
      <c r="Z165" s="11">
        <v>1</v>
      </c>
      <c r="AA165" s="11">
        <v>1</v>
      </c>
      <c r="AB165" s="11">
        <v>1</v>
      </c>
      <c r="AC165" s="11">
        <v>1</v>
      </c>
      <c r="AD165" s="11">
        <v>0</v>
      </c>
      <c r="AE165" s="11">
        <v>1</v>
      </c>
      <c r="AF165" s="12"/>
    </row>
    <row r="166" spans="1:32" x14ac:dyDescent="0.2">
      <c r="A166" s="7">
        <v>364</v>
      </c>
      <c r="B166" s="8" t="s">
        <v>235</v>
      </c>
      <c r="C166" s="8">
        <v>200</v>
      </c>
      <c r="D166" s="8">
        <v>89</v>
      </c>
      <c r="E166" s="16">
        <v>42937.509745370371</v>
      </c>
      <c r="F166" s="16">
        <v>42937.509768518517</v>
      </c>
      <c r="G166" s="8">
        <v>2.11</v>
      </c>
      <c r="H166" s="8">
        <v>13</v>
      </c>
      <c r="I166" s="8">
        <v>5</v>
      </c>
      <c r="J166" s="8">
        <v>1781</v>
      </c>
      <c r="K166" s="8">
        <v>6</v>
      </c>
      <c r="L166" s="8">
        <v>6</v>
      </c>
      <c r="M166" s="8">
        <v>1</v>
      </c>
      <c r="N166" s="8">
        <v>6</v>
      </c>
      <c r="O166" s="8">
        <v>9839</v>
      </c>
      <c r="P166" s="8" t="s">
        <v>56</v>
      </c>
      <c r="Q166" s="8">
        <v>6913</v>
      </c>
      <c r="R166" s="8">
        <v>2836</v>
      </c>
      <c r="S166" s="8">
        <v>983005</v>
      </c>
      <c r="T166" s="8">
        <v>87</v>
      </c>
      <c r="U166" s="14">
        <v>0.95623016357421875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1</v>
      </c>
      <c r="AB166" s="8">
        <v>1</v>
      </c>
      <c r="AC166" s="8">
        <v>0</v>
      </c>
      <c r="AD166" s="8">
        <v>1</v>
      </c>
      <c r="AE166" s="8">
        <v>1</v>
      </c>
      <c r="AF166" s="9"/>
    </row>
    <row r="167" spans="1:32" x14ac:dyDescent="0.2">
      <c r="A167" s="10">
        <v>95</v>
      </c>
      <c r="B167" s="11" t="s">
        <v>236</v>
      </c>
      <c r="C167" s="11">
        <v>200</v>
      </c>
      <c r="D167" s="11">
        <v>66</v>
      </c>
      <c r="E167" s="18">
        <v>42937.492013888892</v>
      </c>
      <c r="F167" s="18">
        <v>42937.492083333331</v>
      </c>
      <c r="G167" s="11">
        <v>6.39</v>
      </c>
      <c r="H167" s="11">
        <v>172</v>
      </c>
      <c r="I167" s="11">
        <v>24</v>
      </c>
      <c r="J167" s="11">
        <v>34261</v>
      </c>
      <c r="K167" s="11">
        <v>151</v>
      </c>
      <c r="L167" s="11">
        <v>56</v>
      </c>
      <c r="M167" s="11">
        <v>81</v>
      </c>
      <c r="N167" s="11">
        <v>35</v>
      </c>
      <c r="O167" s="11">
        <v>147034</v>
      </c>
      <c r="P167" s="11" t="s">
        <v>56</v>
      </c>
      <c r="Q167" s="11">
        <v>380094</v>
      </c>
      <c r="R167" s="11">
        <v>463886</v>
      </c>
      <c r="S167" s="11">
        <v>1964971</v>
      </c>
      <c r="T167" s="11">
        <v>1404</v>
      </c>
      <c r="U167" s="13">
        <v>2.8203859329223633</v>
      </c>
      <c r="V167" s="11">
        <v>0</v>
      </c>
      <c r="W167" s="11">
        <v>1</v>
      </c>
      <c r="X167" s="11">
        <v>0</v>
      </c>
      <c r="Y167" s="11">
        <v>1</v>
      </c>
      <c r="Z167" s="11">
        <v>0</v>
      </c>
      <c r="AA167" s="11">
        <v>1</v>
      </c>
      <c r="AB167" s="11">
        <v>1</v>
      </c>
      <c r="AC167" s="11">
        <v>1</v>
      </c>
      <c r="AD167" s="11">
        <v>1</v>
      </c>
      <c r="AE167" s="11">
        <v>1</v>
      </c>
      <c r="AF167" s="12"/>
    </row>
    <row r="168" spans="1:32" x14ac:dyDescent="0.2">
      <c r="A168" s="7">
        <v>298</v>
      </c>
      <c r="B168" s="8" t="s">
        <v>237</v>
      </c>
      <c r="C168" s="8">
        <v>200</v>
      </c>
      <c r="D168" s="8">
        <v>78</v>
      </c>
      <c r="E168" s="16">
        <v>42937.506076388891</v>
      </c>
      <c r="F168" s="16">
        <v>42937.50608796296</v>
      </c>
      <c r="G168" s="8">
        <v>0.75</v>
      </c>
      <c r="H168" s="8">
        <v>22</v>
      </c>
      <c r="I168" s="8">
        <v>6</v>
      </c>
      <c r="J168" s="8">
        <v>2041</v>
      </c>
      <c r="K168" s="8">
        <v>16</v>
      </c>
      <c r="L168" s="8">
        <v>5</v>
      </c>
      <c r="M168" s="8">
        <v>3</v>
      </c>
      <c r="N168" s="8">
        <v>14</v>
      </c>
      <c r="O168" s="8">
        <v>8439</v>
      </c>
      <c r="P168" s="8" t="s">
        <v>56</v>
      </c>
      <c r="Q168" s="8">
        <v>30344</v>
      </c>
      <c r="R168" s="8">
        <v>88048</v>
      </c>
      <c r="S168" s="8">
        <v>205095</v>
      </c>
      <c r="T168" s="8">
        <v>53787</v>
      </c>
      <c r="U168" s="14">
        <v>0.36784458160400391</v>
      </c>
      <c r="V168" s="8">
        <v>0</v>
      </c>
      <c r="W168" s="8">
        <v>1</v>
      </c>
      <c r="X168" s="8">
        <v>0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s="8">
        <v>0</v>
      </c>
      <c r="AE168" s="8">
        <v>1</v>
      </c>
      <c r="AF168" s="9"/>
    </row>
    <row r="169" spans="1:32" x14ac:dyDescent="0.2">
      <c r="A169" s="10">
        <v>165</v>
      </c>
      <c r="B169" s="11" t="s">
        <v>238</v>
      </c>
      <c r="C169" s="11">
        <v>200</v>
      </c>
      <c r="D169" s="11">
        <v>71</v>
      </c>
      <c r="E169" s="18">
        <v>42937.495810185188</v>
      </c>
      <c r="F169" s="18">
        <v>42937.495833333334</v>
      </c>
      <c r="G169" s="11">
        <v>2.02</v>
      </c>
      <c r="H169" s="11">
        <v>34</v>
      </c>
      <c r="I169" s="11">
        <v>4</v>
      </c>
      <c r="J169" s="11">
        <v>3599</v>
      </c>
      <c r="K169" s="11">
        <v>5</v>
      </c>
      <c r="L169" s="11">
        <v>14</v>
      </c>
      <c r="M169" s="11">
        <v>3</v>
      </c>
      <c r="N169" s="11">
        <v>17</v>
      </c>
      <c r="O169" s="11">
        <v>36621</v>
      </c>
      <c r="P169" s="11" t="s">
        <v>56</v>
      </c>
      <c r="Q169" s="11">
        <v>54428</v>
      </c>
      <c r="R169" s="11">
        <v>458831</v>
      </c>
      <c r="S169" s="11">
        <v>293590</v>
      </c>
      <c r="T169" s="11">
        <v>109882</v>
      </c>
      <c r="U169" s="13">
        <v>0.90918731689453125</v>
      </c>
      <c r="V169" s="11">
        <v>0</v>
      </c>
      <c r="W169" s="11">
        <v>1</v>
      </c>
      <c r="X169" s="11">
        <v>0</v>
      </c>
      <c r="Y169" s="11">
        <v>0</v>
      </c>
      <c r="Z169" s="11">
        <v>0</v>
      </c>
      <c r="AA169" s="11">
        <v>0</v>
      </c>
      <c r="AB169" s="11">
        <v>1</v>
      </c>
      <c r="AC169" s="11">
        <v>1</v>
      </c>
      <c r="AD169" s="11">
        <v>0</v>
      </c>
      <c r="AE169" s="11">
        <v>1</v>
      </c>
      <c r="AF169" s="12"/>
    </row>
    <row r="170" spans="1:32" x14ac:dyDescent="0.2">
      <c r="A170" s="7">
        <v>353</v>
      </c>
      <c r="B170" s="8" t="s">
        <v>239</v>
      </c>
      <c r="C170" s="8">
        <v>200</v>
      </c>
      <c r="D170" s="8">
        <v>70</v>
      </c>
      <c r="E170" s="16">
        <v>42937.508900462963</v>
      </c>
      <c r="F170" s="16">
        <v>42937.508946759262</v>
      </c>
      <c r="G170" s="8">
        <v>3.66</v>
      </c>
      <c r="H170" s="8">
        <v>30</v>
      </c>
      <c r="I170" s="8">
        <v>14</v>
      </c>
      <c r="J170" s="8">
        <v>4253</v>
      </c>
      <c r="K170" s="8">
        <v>21</v>
      </c>
      <c r="L170" s="8">
        <v>14</v>
      </c>
      <c r="M170" s="8">
        <v>2</v>
      </c>
      <c r="N170" s="8">
        <v>14</v>
      </c>
      <c r="O170" s="8">
        <v>39244</v>
      </c>
      <c r="P170" s="8" t="s">
        <v>56</v>
      </c>
      <c r="Q170" s="8">
        <v>322735</v>
      </c>
      <c r="R170" s="8">
        <v>123115</v>
      </c>
      <c r="S170" s="8">
        <v>758526</v>
      </c>
      <c r="T170" s="8">
        <v>784</v>
      </c>
      <c r="U170" s="14">
        <v>1.1867561340332031</v>
      </c>
      <c r="V170" s="8">
        <v>1</v>
      </c>
      <c r="W170" s="8">
        <v>0</v>
      </c>
      <c r="X170" s="8">
        <v>1</v>
      </c>
      <c r="Y170" s="8">
        <v>0</v>
      </c>
      <c r="Z170" s="8">
        <v>0</v>
      </c>
      <c r="AA170" s="8">
        <v>1</v>
      </c>
      <c r="AB170" s="8">
        <v>1</v>
      </c>
      <c r="AC170" s="8">
        <v>1</v>
      </c>
      <c r="AD170" s="8">
        <v>1</v>
      </c>
      <c r="AE170" s="8">
        <v>1</v>
      </c>
      <c r="AF170" s="9"/>
    </row>
    <row r="171" spans="1:32" x14ac:dyDescent="0.2">
      <c r="A171" s="10">
        <v>387</v>
      </c>
      <c r="B171" s="11" t="s">
        <v>240</v>
      </c>
      <c r="C171" s="11">
        <v>200</v>
      </c>
      <c r="D171" s="11">
        <v>59</v>
      </c>
      <c r="E171" s="18">
        <v>42937.511458333334</v>
      </c>
      <c r="F171" s="18">
        <v>42937.511481481481</v>
      </c>
      <c r="G171" s="11">
        <v>1.75</v>
      </c>
      <c r="H171" s="11">
        <v>37</v>
      </c>
      <c r="I171" s="11">
        <v>12</v>
      </c>
      <c r="J171" s="11">
        <v>3584</v>
      </c>
      <c r="K171" s="11">
        <v>25</v>
      </c>
      <c r="L171" s="11">
        <v>8</v>
      </c>
      <c r="M171" s="11">
        <v>6</v>
      </c>
      <c r="N171" s="11">
        <v>23</v>
      </c>
      <c r="O171" s="11">
        <v>31630</v>
      </c>
      <c r="P171" s="11" t="s">
        <v>56</v>
      </c>
      <c r="Q171" s="11">
        <v>372209</v>
      </c>
      <c r="R171" s="11">
        <v>319899</v>
      </c>
      <c r="S171" s="11">
        <v>757117</v>
      </c>
      <c r="T171" s="11">
        <v>129753</v>
      </c>
      <c r="U171" s="13">
        <v>1.5359954833984375</v>
      </c>
      <c r="V171" s="11">
        <v>1</v>
      </c>
      <c r="W171" s="11">
        <v>1</v>
      </c>
      <c r="X171" s="11">
        <v>0</v>
      </c>
      <c r="Y171" s="11">
        <v>0</v>
      </c>
      <c r="Z171" s="11">
        <v>1</v>
      </c>
      <c r="AA171" s="11">
        <v>1</v>
      </c>
      <c r="AB171" s="11">
        <v>1</v>
      </c>
      <c r="AC171" s="11">
        <v>1</v>
      </c>
      <c r="AD171" s="11">
        <v>1</v>
      </c>
      <c r="AE171" s="11">
        <v>1</v>
      </c>
      <c r="AF171" s="12"/>
    </row>
    <row r="172" spans="1:32" x14ac:dyDescent="0.2">
      <c r="A172" s="7">
        <v>223</v>
      </c>
      <c r="B172" s="8" t="s">
        <v>241</v>
      </c>
      <c r="C172" s="8">
        <v>200</v>
      </c>
      <c r="D172" s="8">
        <v>52</v>
      </c>
      <c r="E172" s="16">
        <v>42937.499699074076</v>
      </c>
      <c r="F172" s="16">
        <v>42937.499803240738</v>
      </c>
      <c r="G172" s="8">
        <v>9.5399999999999991</v>
      </c>
      <c r="H172" s="8">
        <v>116</v>
      </c>
      <c r="I172" s="8">
        <v>46</v>
      </c>
      <c r="J172" s="8">
        <v>30789</v>
      </c>
      <c r="K172" s="8">
        <v>32</v>
      </c>
      <c r="L172" s="8">
        <v>35</v>
      </c>
      <c r="M172" s="8">
        <v>6</v>
      </c>
      <c r="N172" s="8">
        <v>75</v>
      </c>
      <c r="O172" s="8">
        <v>71285</v>
      </c>
      <c r="P172" s="8">
        <v>37379</v>
      </c>
      <c r="Q172" s="8">
        <v>207846</v>
      </c>
      <c r="R172" s="8">
        <v>1517272</v>
      </c>
      <c r="S172" s="8">
        <v>732794</v>
      </c>
      <c r="T172" s="8">
        <v>90545</v>
      </c>
      <c r="U172" s="14">
        <v>2.5340280532836914</v>
      </c>
      <c r="V172" s="8">
        <v>0</v>
      </c>
      <c r="W172" s="8">
        <v>1</v>
      </c>
      <c r="X172" s="8">
        <v>0</v>
      </c>
      <c r="Y172" s="8">
        <v>0</v>
      </c>
      <c r="Z172" s="8">
        <v>1</v>
      </c>
      <c r="AA172" s="8">
        <v>1</v>
      </c>
      <c r="AB172" s="8">
        <v>1</v>
      </c>
      <c r="AC172" s="8">
        <v>0</v>
      </c>
      <c r="AD172" s="8">
        <v>1</v>
      </c>
      <c r="AE172" s="8">
        <v>1</v>
      </c>
      <c r="AF172" s="9"/>
    </row>
    <row r="173" spans="1:32" x14ac:dyDescent="0.2">
      <c r="A173" s="10">
        <v>232</v>
      </c>
      <c r="B173" s="11" t="s">
        <v>242</v>
      </c>
      <c r="C173" s="11">
        <v>200</v>
      </c>
      <c r="D173" s="11">
        <v>77</v>
      </c>
      <c r="E173" s="18">
        <v>42937.50037037037</v>
      </c>
      <c r="F173" s="18">
        <v>42937.500439814816</v>
      </c>
      <c r="G173" s="11">
        <v>5.57</v>
      </c>
      <c r="H173" s="11">
        <v>72</v>
      </c>
      <c r="I173" s="11">
        <v>8</v>
      </c>
      <c r="J173" s="11">
        <v>7267</v>
      </c>
      <c r="K173" s="11">
        <v>62</v>
      </c>
      <c r="L173" s="11">
        <v>19</v>
      </c>
      <c r="M173" s="11">
        <v>10</v>
      </c>
      <c r="N173" s="11">
        <v>43</v>
      </c>
      <c r="O173" s="11">
        <v>44110</v>
      </c>
      <c r="P173" s="11" t="s">
        <v>56</v>
      </c>
      <c r="Q173" s="11">
        <v>689348</v>
      </c>
      <c r="R173" s="11">
        <v>720201</v>
      </c>
      <c r="S173" s="11">
        <v>563415</v>
      </c>
      <c r="T173" s="11">
        <v>114802</v>
      </c>
      <c r="U173" s="13">
        <v>2.0331153869628906</v>
      </c>
      <c r="V173" s="11">
        <v>0</v>
      </c>
      <c r="W173" s="11">
        <v>0</v>
      </c>
      <c r="X173" s="11">
        <v>1</v>
      </c>
      <c r="Y173" s="11">
        <v>1</v>
      </c>
      <c r="Z173" s="11">
        <v>0</v>
      </c>
      <c r="AA173" s="11">
        <v>1</v>
      </c>
      <c r="AB173" s="11">
        <v>1</v>
      </c>
      <c r="AC173" s="11">
        <v>1</v>
      </c>
      <c r="AD173" s="11">
        <v>0</v>
      </c>
      <c r="AE173" s="11">
        <v>1</v>
      </c>
      <c r="AF173" s="12"/>
    </row>
    <row r="174" spans="1:32" x14ac:dyDescent="0.2">
      <c r="A174" s="7">
        <v>277</v>
      </c>
      <c r="B174" s="8" t="s">
        <v>243</v>
      </c>
      <c r="C174" s="8">
        <v>200</v>
      </c>
      <c r="D174" s="8">
        <v>68</v>
      </c>
      <c r="E174" s="16">
        <v>42937.504259259258</v>
      </c>
      <c r="F174" s="16">
        <v>42937.504282407404</v>
      </c>
      <c r="G174" s="8">
        <v>2.4500000000000002</v>
      </c>
      <c r="H174" s="8">
        <v>25</v>
      </c>
      <c r="I174" s="8">
        <v>5</v>
      </c>
      <c r="J174" s="8">
        <v>2589</v>
      </c>
      <c r="K174" s="8">
        <v>20</v>
      </c>
      <c r="L174" s="8">
        <v>3</v>
      </c>
      <c r="M174" s="8">
        <v>1</v>
      </c>
      <c r="N174" s="8">
        <v>21</v>
      </c>
      <c r="O174" s="8">
        <v>23902</v>
      </c>
      <c r="P174" s="8" t="s">
        <v>56</v>
      </c>
      <c r="Q174" s="8">
        <v>218484</v>
      </c>
      <c r="R174" s="8">
        <v>1144551</v>
      </c>
      <c r="S174" s="8">
        <v>416665</v>
      </c>
      <c r="T174" s="8">
        <v>1287</v>
      </c>
      <c r="U174" s="14">
        <v>1.7212762832641602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1</v>
      </c>
      <c r="AC174" s="8">
        <v>1</v>
      </c>
      <c r="AD174" s="8">
        <v>0</v>
      </c>
      <c r="AE174" s="8">
        <v>1</v>
      </c>
      <c r="AF174" s="9"/>
    </row>
    <row r="175" spans="1:32" x14ac:dyDescent="0.2">
      <c r="A175" s="10">
        <v>191</v>
      </c>
      <c r="B175" s="11" t="s">
        <v>244</v>
      </c>
      <c r="C175" s="11">
        <v>200</v>
      </c>
      <c r="D175" s="11">
        <v>20</v>
      </c>
      <c r="E175" s="18">
        <v>42937.497361111113</v>
      </c>
      <c r="F175" s="18">
        <v>42937.497430555559</v>
      </c>
      <c r="G175" s="11">
        <v>5.18</v>
      </c>
      <c r="H175" s="11">
        <v>52</v>
      </c>
      <c r="I175" s="11">
        <v>2</v>
      </c>
      <c r="J175" s="11">
        <v>6648</v>
      </c>
      <c r="K175" s="11">
        <v>25</v>
      </c>
      <c r="L175" s="11">
        <v>16</v>
      </c>
      <c r="M175" s="11">
        <v>10</v>
      </c>
      <c r="N175" s="11">
        <v>26</v>
      </c>
      <c r="O175" s="11">
        <v>45103</v>
      </c>
      <c r="P175" s="11">
        <v>52164</v>
      </c>
      <c r="Q175" s="11">
        <v>50223</v>
      </c>
      <c r="R175" s="11">
        <v>4570808</v>
      </c>
      <c r="S175" s="11">
        <v>396741</v>
      </c>
      <c r="T175" s="11" t="s">
        <v>56</v>
      </c>
      <c r="U175" s="13">
        <v>4.8780813217163086</v>
      </c>
      <c r="V175" s="11">
        <v>0</v>
      </c>
      <c r="W175" s="11">
        <v>0</v>
      </c>
      <c r="X175" s="11">
        <v>1</v>
      </c>
      <c r="Y175" s="11">
        <v>1</v>
      </c>
      <c r="Z175" s="11">
        <v>0</v>
      </c>
      <c r="AA175" s="11">
        <v>1</v>
      </c>
      <c r="AB175" s="11">
        <v>1</v>
      </c>
      <c r="AC175" s="11">
        <v>1</v>
      </c>
      <c r="AD175" s="11">
        <v>0</v>
      </c>
      <c r="AE175" s="11">
        <v>1</v>
      </c>
      <c r="AF175" s="12"/>
    </row>
    <row r="176" spans="1:32" x14ac:dyDescent="0.2">
      <c r="A176" s="7">
        <v>395</v>
      </c>
      <c r="B176" s="8" t="s">
        <v>245</v>
      </c>
      <c r="C176" s="8">
        <v>200</v>
      </c>
      <c r="D176" s="8">
        <v>66</v>
      </c>
      <c r="E176" s="16">
        <v>42937.511956018519</v>
      </c>
      <c r="F176" s="16">
        <v>42937.512025462966</v>
      </c>
      <c r="G176" s="8">
        <v>6.05</v>
      </c>
      <c r="H176" s="8">
        <v>41</v>
      </c>
      <c r="I176" s="8">
        <v>13</v>
      </c>
      <c r="J176" s="8">
        <v>5548</v>
      </c>
      <c r="K176" s="8">
        <v>31</v>
      </c>
      <c r="L176" s="8">
        <v>13</v>
      </c>
      <c r="M176" s="8">
        <v>2</v>
      </c>
      <c r="N176" s="8">
        <v>26</v>
      </c>
      <c r="O176" s="8">
        <v>29333</v>
      </c>
      <c r="P176" s="8" t="s">
        <v>56</v>
      </c>
      <c r="Q176" s="8">
        <v>68675</v>
      </c>
      <c r="R176" s="8">
        <v>756381</v>
      </c>
      <c r="S176" s="8">
        <v>438864</v>
      </c>
      <c r="T176" s="8">
        <v>33847</v>
      </c>
      <c r="U176" s="14">
        <v>1.2656211853027344</v>
      </c>
      <c r="V176" s="8">
        <v>0</v>
      </c>
      <c r="W176" s="8">
        <v>1</v>
      </c>
      <c r="X176" s="8">
        <v>1</v>
      </c>
      <c r="Y176" s="8">
        <v>1</v>
      </c>
      <c r="Z176" s="8">
        <v>0</v>
      </c>
      <c r="AA176" s="8">
        <v>1</v>
      </c>
      <c r="AB176" s="8">
        <v>1</v>
      </c>
      <c r="AC176" s="8">
        <v>1</v>
      </c>
      <c r="AD176" s="8">
        <v>0</v>
      </c>
      <c r="AE176" s="8">
        <v>1</v>
      </c>
      <c r="AF176" s="9"/>
    </row>
    <row r="177" spans="1:32" x14ac:dyDescent="0.2">
      <c r="A177" s="10">
        <v>350</v>
      </c>
      <c r="B177" s="11" t="s">
        <v>246</v>
      </c>
      <c r="C177" s="11">
        <v>200</v>
      </c>
      <c r="D177" s="11">
        <v>87</v>
      </c>
      <c r="E177" s="18">
        <v>42937.508761574078</v>
      </c>
      <c r="F177" s="18">
        <v>42937.508784722224</v>
      </c>
      <c r="G177" s="11">
        <v>1.9</v>
      </c>
      <c r="H177" s="11">
        <v>13</v>
      </c>
      <c r="I177" s="11">
        <v>8</v>
      </c>
      <c r="J177" s="11">
        <v>1942</v>
      </c>
      <c r="K177" s="11">
        <v>6</v>
      </c>
      <c r="L177" s="11">
        <v>5</v>
      </c>
      <c r="M177" s="11" t="s">
        <v>56</v>
      </c>
      <c r="N177" s="11">
        <v>8</v>
      </c>
      <c r="O177" s="11">
        <v>31031</v>
      </c>
      <c r="P177" s="11" t="s">
        <v>56</v>
      </c>
      <c r="Q177" s="11" t="s">
        <v>56</v>
      </c>
      <c r="R177" s="11">
        <v>4534</v>
      </c>
      <c r="S177" s="11">
        <v>740500</v>
      </c>
      <c r="T177" s="11">
        <v>302</v>
      </c>
      <c r="U177" s="13">
        <v>0.74040126800537109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1</v>
      </c>
      <c r="AC177" s="11">
        <v>1</v>
      </c>
      <c r="AD177" s="11">
        <v>1</v>
      </c>
      <c r="AE177" s="11">
        <v>1</v>
      </c>
      <c r="AF177" s="12"/>
    </row>
    <row r="178" spans="1:32" x14ac:dyDescent="0.2">
      <c r="A178" s="7">
        <v>178</v>
      </c>
      <c r="B178" s="8" t="s">
        <v>247</v>
      </c>
      <c r="C178" s="8">
        <v>200</v>
      </c>
      <c r="D178" s="8">
        <v>42</v>
      </c>
      <c r="E178" s="16">
        <v>42937.496851851851</v>
      </c>
      <c r="F178" s="16">
        <v>42937.49690972222</v>
      </c>
      <c r="G178" s="8">
        <v>4.75</v>
      </c>
      <c r="H178" s="8">
        <v>38</v>
      </c>
      <c r="I178" s="8">
        <v>5</v>
      </c>
      <c r="J178" s="8">
        <v>4152</v>
      </c>
      <c r="K178" s="8">
        <v>23</v>
      </c>
      <c r="L178" s="8">
        <v>14</v>
      </c>
      <c r="M178" s="8">
        <v>5</v>
      </c>
      <c r="N178" s="8">
        <v>19</v>
      </c>
      <c r="O178" s="8">
        <v>30531</v>
      </c>
      <c r="P178" s="8" t="s">
        <v>56</v>
      </c>
      <c r="Q178" s="8">
        <v>273436</v>
      </c>
      <c r="R178" s="8">
        <v>1661884</v>
      </c>
      <c r="S178" s="8">
        <v>257454</v>
      </c>
      <c r="T178" s="8">
        <v>76109</v>
      </c>
      <c r="U178" s="14">
        <v>2.1928920745849609</v>
      </c>
      <c r="V178" s="8">
        <v>0</v>
      </c>
      <c r="W178" s="8">
        <v>1</v>
      </c>
      <c r="X178" s="8">
        <v>1</v>
      </c>
      <c r="Y178" s="8">
        <v>1</v>
      </c>
      <c r="Z178" s="8">
        <v>1</v>
      </c>
      <c r="AA178" s="8">
        <v>1</v>
      </c>
      <c r="AB178" s="8">
        <v>1</v>
      </c>
      <c r="AC178" s="8">
        <v>1</v>
      </c>
      <c r="AD178" s="8">
        <v>0</v>
      </c>
      <c r="AE178" s="8">
        <v>1</v>
      </c>
      <c r="AF178" s="9"/>
    </row>
    <row r="179" spans="1:32" x14ac:dyDescent="0.2">
      <c r="A179" s="10">
        <v>438</v>
      </c>
      <c r="B179" s="11" t="s">
        <v>248</v>
      </c>
      <c r="C179" s="11">
        <v>200</v>
      </c>
      <c r="D179" s="11">
        <v>63</v>
      </c>
      <c r="E179" s="18">
        <v>42937.516087962962</v>
      </c>
      <c r="F179" s="18">
        <v>42937.516157407408</v>
      </c>
      <c r="G179" s="11">
        <v>5.99</v>
      </c>
      <c r="H179" s="11">
        <v>26</v>
      </c>
      <c r="I179" s="11">
        <v>2</v>
      </c>
      <c r="J179" s="11">
        <v>2411</v>
      </c>
      <c r="K179" s="11">
        <v>24</v>
      </c>
      <c r="L179" s="11">
        <v>8</v>
      </c>
      <c r="M179" s="11">
        <v>3</v>
      </c>
      <c r="N179" s="11">
        <v>15</v>
      </c>
      <c r="O179" s="11">
        <v>13192</v>
      </c>
      <c r="P179" s="11" t="s">
        <v>56</v>
      </c>
      <c r="Q179" s="11">
        <v>22327</v>
      </c>
      <c r="R179" s="11">
        <v>353125</v>
      </c>
      <c r="S179" s="11">
        <v>310350</v>
      </c>
      <c r="T179" s="11">
        <v>1344</v>
      </c>
      <c r="U179" s="13">
        <v>0.66789436340332031</v>
      </c>
      <c r="V179" s="11">
        <v>0</v>
      </c>
      <c r="W179" s="11">
        <v>0</v>
      </c>
      <c r="X179" s="11">
        <v>1</v>
      </c>
      <c r="Y179" s="11">
        <v>1</v>
      </c>
      <c r="Z179" s="11">
        <v>1</v>
      </c>
      <c r="AA179" s="11">
        <v>1</v>
      </c>
      <c r="AB179" s="11">
        <v>1</v>
      </c>
      <c r="AC179" s="11">
        <v>1</v>
      </c>
      <c r="AD179" s="11">
        <v>0</v>
      </c>
      <c r="AE179" s="11">
        <v>0</v>
      </c>
      <c r="AF179" s="12"/>
    </row>
    <row r="180" spans="1:32" x14ac:dyDescent="0.2">
      <c r="A180" s="7">
        <v>513</v>
      </c>
      <c r="B180" s="8" t="s">
        <v>249</v>
      </c>
      <c r="C180" s="8">
        <v>200</v>
      </c>
      <c r="D180" s="8">
        <v>25</v>
      </c>
      <c r="E180" s="16">
        <v>42937.612951388888</v>
      </c>
      <c r="F180" s="16">
        <v>42937.613043981481</v>
      </c>
      <c r="G180" s="8">
        <v>7.94</v>
      </c>
      <c r="H180" s="8">
        <v>67</v>
      </c>
      <c r="I180" s="8">
        <v>5</v>
      </c>
      <c r="J180" s="8">
        <v>7915</v>
      </c>
      <c r="K180" s="8">
        <v>61</v>
      </c>
      <c r="L180" s="8">
        <v>32</v>
      </c>
      <c r="M180" s="17">
        <v>10</v>
      </c>
      <c r="N180" s="17">
        <v>25</v>
      </c>
      <c r="O180" s="8">
        <v>180662</v>
      </c>
      <c r="P180" s="8" t="s">
        <v>56</v>
      </c>
      <c r="Q180" s="8">
        <v>273840</v>
      </c>
      <c r="R180" s="8">
        <v>1128266</v>
      </c>
      <c r="S180" s="8">
        <v>2267792</v>
      </c>
      <c r="T180" s="8" t="s">
        <v>56</v>
      </c>
      <c r="U180" s="14">
        <v>3.67218017578125</v>
      </c>
      <c r="V180" s="8">
        <v>0</v>
      </c>
      <c r="W180" s="8">
        <v>1</v>
      </c>
      <c r="X180" s="8">
        <v>1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s="8">
        <v>0</v>
      </c>
      <c r="AE180" s="8">
        <v>1</v>
      </c>
      <c r="AF180" s="9"/>
    </row>
    <row r="181" spans="1:32" x14ac:dyDescent="0.2">
      <c r="A181" s="10">
        <v>307</v>
      </c>
      <c r="B181" s="11" t="s">
        <v>250</v>
      </c>
      <c r="C181" s="11">
        <v>200</v>
      </c>
      <c r="D181" s="11">
        <v>76</v>
      </c>
      <c r="E181" s="18">
        <v>42937.506620370368</v>
      </c>
      <c r="F181" s="18">
        <v>42937.506655092591</v>
      </c>
      <c r="G181" s="11">
        <v>2.92</v>
      </c>
      <c r="H181" s="11">
        <v>31</v>
      </c>
      <c r="I181" s="11">
        <v>10</v>
      </c>
      <c r="J181" s="11">
        <v>3206</v>
      </c>
      <c r="K181" s="11">
        <v>22</v>
      </c>
      <c r="L181" s="11">
        <v>2</v>
      </c>
      <c r="M181" s="11">
        <v>1</v>
      </c>
      <c r="N181" s="11">
        <v>28</v>
      </c>
      <c r="O181" s="11">
        <v>28456</v>
      </c>
      <c r="P181" s="11" t="s">
        <v>56</v>
      </c>
      <c r="Q181" s="11">
        <v>5156</v>
      </c>
      <c r="R181" s="11">
        <v>224454</v>
      </c>
      <c r="S181" s="11">
        <v>207831</v>
      </c>
      <c r="T181" s="11">
        <v>7724</v>
      </c>
      <c r="U181" s="13">
        <v>0.45168018341064453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1</v>
      </c>
      <c r="AB181" s="11">
        <v>1</v>
      </c>
      <c r="AC181" s="11">
        <v>1</v>
      </c>
      <c r="AD181" s="11">
        <v>0</v>
      </c>
      <c r="AE181" s="11">
        <v>1</v>
      </c>
      <c r="AF181" s="12"/>
    </row>
    <row r="182" spans="1:32" x14ac:dyDescent="0.2">
      <c r="A182" s="7">
        <v>424</v>
      </c>
      <c r="B182" s="8" t="s">
        <v>251</v>
      </c>
      <c r="C182" s="8">
        <v>200</v>
      </c>
      <c r="D182" s="8">
        <v>76</v>
      </c>
      <c r="E182" s="16">
        <v>42937.514687499999</v>
      </c>
      <c r="F182" s="16">
        <v>42937.514733796299</v>
      </c>
      <c r="G182" s="8">
        <v>3.85</v>
      </c>
      <c r="H182" s="8">
        <v>78</v>
      </c>
      <c r="I182" s="8">
        <v>13</v>
      </c>
      <c r="J182" s="8">
        <v>7798</v>
      </c>
      <c r="K182" s="8">
        <v>70</v>
      </c>
      <c r="L182" s="8">
        <v>22</v>
      </c>
      <c r="M182" s="8">
        <v>13</v>
      </c>
      <c r="N182" s="8">
        <v>43</v>
      </c>
      <c r="O182" s="8">
        <v>98423</v>
      </c>
      <c r="P182" s="8" t="s">
        <v>56</v>
      </c>
      <c r="Q182" s="8">
        <v>338313</v>
      </c>
      <c r="R182" s="8">
        <v>1050575</v>
      </c>
      <c r="S182" s="8">
        <v>1050512</v>
      </c>
      <c r="T182" s="8">
        <v>19553</v>
      </c>
      <c r="U182" s="14">
        <v>2.43890380859375</v>
      </c>
      <c r="V182" s="8">
        <v>0</v>
      </c>
      <c r="W182" s="8">
        <v>1</v>
      </c>
      <c r="X182" s="8">
        <v>0</v>
      </c>
      <c r="Y182" s="8">
        <v>1</v>
      </c>
      <c r="Z182" s="8">
        <v>1</v>
      </c>
      <c r="AA182" s="8">
        <v>1</v>
      </c>
      <c r="AB182" s="8">
        <v>1</v>
      </c>
      <c r="AC182" s="8">
        <v>1</v>
      </c>
      <c r="AD182" s="8">
        <v>0</v>
      </c>
      <c r="AE182" s="8">
        <v>1</v>
      </c>
      <c r="AF182" s="9"/>
    </row>
    <row r="183" spans="1:32" x14ac:dyDescent="0.2">
      <c r="A183" s="10">
        <v>406</v>
      </c>
      <c r="B183" s="11" t="s">
        <v>252</v>
      </c>
      <c r="C183" s="11">
        <v>200</v>
      </c>
      <c r="D183" s="11">
        <v>60</v>
      </c>
      <c r="E183" s="18">
        <v>42937.513298611113</v>
      </c>
      <c r="F183" s="18">
        <v>42937.513344907406</v>
      </c>
      <c r="G183" s="11">
        <v>4.5599999999999996</v>
      </c>
      <c r="H183" s="11">
        <v>99</v>
      </c>
      <c r="I183" s="11">
        <v>26</v>
      </c>
      <c r="J183" s="11">
        <v>21523</v>
      </c>
      <c r="K183" s="11">
        <v>70</v>
      </c>
      <c r="L183" s="11">
        <v>27</v>
      </c>
      <c r="M183" s="11">
        <v>7</v>
      </c>
      <c r="N183" s="11">
        <v>65</v>
      </c>
      <c r="O183" s="11">
        <v>73395</v>
      </c>
      <c r="P183" s="11" t="s">
        <v>56</v>
      </c>
      <c r="Q183" s="11">
        <v>403879</v>
      </c>
      <c r="R183" s="11">
        <v>1506779</v>
      </c>
      <c r="S183" s="11">
        <v>1065661</v>
      </c>
      <c r="T183" s="11">
        <v>63231</v>
      </c>
      <c r="U183" s="13">
        <v>2.9687356948852539</v>
      </c>
      <c r="V183" s="11">
        <v>0</v>
      </c>
      <c r="W183" s="11">
        <v>1</v>
      </c>
      <c r="X183" s="11">
        <v>1</v>
      </c>
      <c r="Y183" s="11">
        <v>0</v>
      </c>
      <c r="Z183" s="11">
        <v>1</v>
      </c>
      <c r="AA183" s="11">
        <v>1</v>
      </c>
      <c r="AB183" s="11">
        <v>1</v>
      </c>
      <c r="AC183" s="11">
        <v>1</v>
      </c>
      <c r="AD183" s="11">
        <v>0</v>
      </c>
      <c r="AE183" s="11">
        <v>1</v>
      </c>
      <c r="AF183" s="12"/>
    </row>
    <row r="184" spans="1:32" x14ac:dyDescent="0.2">
      <c r="A184" s="7">
        <v>192</v>
      </c>
      <c r="B184" s="8" t="s">
        <v>253</v>
      </c>
      <c r="C184" s="8">
        <v>200</v>
      </c>
      <c r="D184" s="8">
        <v>74</v>
      </c>
      <c r="E184" s="16">
        <v>42937.497430555559</v>
      </c>
      <c r="F184" s="16">
        <v>42937.497604166667</v>
      </c>
      <c r="G184" s="8">
        <v>15.3</v>
      </c>
      <c r="H184" s="8">
        <v>95</v>
      </c>
      <c r="I184" s="8">
        <v>22</v>
      </c>
      <c r="J184" s="8">
        <v>16970</v>
      </c>
      <c r="K184" s="8">
        <v>51</v>
      </c>
      <c r="L184" s="8">
        <v>13</v>
      </c>
      <c r="M184" s="8">
        <v>4</v>
      </c>
      <c r="N184" s="8">
        <v>78</v>
      </c>
      <c r="O184" s="8">
        <v>62921</v>
      </c>
      <c r="P184" s="8" t="s">
        <v>56</v>
      </c>
      <c r="Q184" s="8">
        <v>255564</v>
      </c>
      <c r="R184" s="8">
        <v>1252239</v>
      </c>
      <c r="S184" s="8">
        <v>1203655</v>
      </c>
      <c r="T184" s="8">
        <v>20116</v>
      </c>
      <c r="U184" s="14">
        <v>2.6650381088256836</v>
      </c>
      <c r="V184" s="8">
        <v>0</v>
      </c>
      <c r="W184" s="8">
        <v>1</v>
      </c>
      <c r="X184" s="8">
        <v>1</v>
      </c>
      <c r="Y184" s="8">
        <v>0</v>
      </c>
      <c r="Z184" s="8">
        <v>1</v>
      </c>
      <c r="AA184" s="8">
        <v>1</v>
      </c>
      <c r="AB184" s="8">
        <v>1</v>
      </c>
      <c r="AC184" s="8">
        <v>1</v>
      </c>
      <c r="AD184" s="8">
        <v>0</v>
      </c>
      <c r="AE184" s="8">
        <v>1</v>
      </c>
      <c r="AF184" s="9"/>
    </row>
    <row r="185" spans="1:32" x14ac:dyDescent="0.2">
      <c r="A185" s="10">
        <v>91</v>
      </c>
      <c r="B185" s="11" t="s">
        <v>254</v>
      </c>
      <c r="C185" s="11">
        <v>200</v>
      </c>
      <c r="D185" s="11">
        <v>87</v>
      </c>
      <c r="E185" s="18">
        <v>42937.491759259261</v>
      </c>
      <c r="F185" s="18">
        <v>42937.491770833331</v>
      </c>
      <c r="G185" s="11">
        <v>1.01</v>
      </c>
      <c r="H185" s="11">
        <v>11</v>
      </c>
      <c r="I185" s="11">
        <v>3</v>
      </c>
      <c r="J185" s="11">
        <v>827</v>
      </c>
      <c r="K185" s="11">
        <v>9</v>
      </c>
      <c r="L185" s="11">
        <v>2</v>
      </c>
      <c r="M185" s="11">
        <v>1</v>
      </c>
      <c r="N185" s="11">
        <v>8</v>
      </c>
      <c r="O185" s="11">
        <v>6431</v>
      </c>
      <c r="P185" s="11" t="s">
        <v>56</v>
      </c>
      <c r="Q185" s="11">
        <v>3020</v>
      </c>
      <c r="R185" s="11">
        <v>55958</v>
      </c>
      <c r="S185" s="11">
        <v>58384</v>
      </c>
      <c r="T185" s="11">
        <v>556</v>
      </c>
      <c r="U185" s="13">
        <v>0.11858844757080078</v>
      </c>
      <c r="V185" s="11">
        <v>0</v>
      </c>
      <c r="W185" s="11">
        <v>1</v>
      </c>
      <c r="X185" s="11">
        <v>0</v>
      </c>
      <c r="Y185" s="11">
        <v>0</v>
      </c>
      <c r="Z185" s="11">
        <v>0</v>
      </c>
      <c r="AA185" s="11">
        <v>1</v>
      </c>
      <c r="AB185" s="11">
        <v>1</v>
      </c>
      <c r="AC185" s="11">
        <v>1</v>
      </c>
      <c r="AD185" s="11">
        <v>0</v>
      </c>
      <c r="AE185" s="11">
        <v>1</v>
      </c>
      <c r="AF185" s="12"/>
    </row>
    <row r="186" spans="1:32" x14ac:dyDescent="0.2">
      <c r="A186" s="7">
        <v>198</v>
      </c>
      <c r="B186" s="8" t="s">
        <v>255</v>
      </c>
      <c r="C186" s="8">
        <v>200</v>
      </c>
      <c r="D186" s="8">
        <v>90</v>
      </c>
      <c r="E186" s="16">
        <v>42937.498171296298</v>
      </c>
      <c r="F186" s="16">
        <v>42937.498194444444</v>
      </c>
      <c r="G186" s="8">
        <v>1.19</v>
      </c>
      <c r="H186" s="8">
        <v>18</v>
      </c>
      <c r="I186" s="8">
        <v>9</v>
      </c>
      <c r="J186" s="8">
        <v>3193</v>
      </c>
      <c r="K186" s="8">
        <v>11</v>
      </c>
      <c r="L186" s="8">
        <v>6</v>
      </c>
      <c r="M186" s="8">
        <v>2</v>
      </c>
      <c r="N186" s="8">
        <v>10</v>
      </c>
      <c r="O186" s="8">
        <v>75349</v>
      </c>
      <c r="P186" s="8" t="s">
        <v>56</v>
      </c>
      <c r="Q186" s="8">
        <v>20361</v>
      </c>
      <c r="R186" s="8">
        <v>45082</v>
      </c>
      <c r="S186" s="8">
        <v>399174</v>
      </c>
      <c r="T186" s="8">
        <v>1331</v>
      </c>
      <c r="U186" s="14">
        <v>0.51622104644775391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1</v>
      </c>
      <c r="AC186" s="8">
        <v>1</v>
      </c>
      <c r="AD186" s="8">
        <v>0</v>
      </c>
      <c r="AE186" s="8">
        <v>1</v>
      </c>
      <c r="AF186" s="9"/>
    </row>
    <row r="187" spans="1:32" x14ac:dyDescent="0.2">
      <c r="A187" s="10">
        <v>461</v>
      </c>
      <c r="B187" s="11" t="s">
        <v>256</v>
      </c>
      <c r="C187" s="11">
        <v>200</v>
      </c>
      <c r="D187" s="11">
        <v>44</v>
      </c>
      <c r="E187" s="18">
        <v>42937.517754629633</v>
      </c>
      <c r="F187" s="18">
        <v>42937.517835648148</v>
      </c>
      <c r="G187" s="11">
        <v>7.54</v>
      </c>
      <c r="H187" s="11">
        <v>64</v>
      </c>
      <c r="I187" s="11">
        <v>13</v>
      </c>
      <c r="J187" s="11">
        <v>6902</v>
      </c>
      <c r="K187" s="11">
        <v>46</v>
      </c>
      <c r="L187" s="11">
        <v>16</v>
      </c>
      <c r="M187" s="11">
        <v>8</v>
      </c>
      <c r="N187" s="11">
        <v>40</v>
      </c>
      <c r="O187" s="11">
        <v>113651</v>
      </c>
      <c r="P187" s="11" t="s">
        <v>56</v>
      </c>
      <c r="Q187" s="11">
        <v>346355</v>
      </c>
      <c r="R187" s="11">
        <v>609509</v>
      </c>
      <c r="S187" s="11">
        <v>1701624</v>
      </c>
      <c r="T187" s="11">
        <v>23644</v>
      </c>
      <c r="U187" s="13">
        <v>2.6653127670288086</v>
      </c>
      <c r="V187" s="11">
        <v>1</v>
      </c>
      <c r="W187" s="11">
        <v>1</v>
      </c>
      <c r="X187" s="11">
        <v>1</v>
      </c>
      <c r="Y187" s="11">
        <v>1</v>
      </c>
      <c r="Z187" s="11">
        <v>1</v>
      </c>
      <c r="AA187" s="11">
        <v>1</v>
      </c>
      <c r="AB187" s="11">
        <v>1</v>
      </c>
      <c r="AC187" s="11">
        <v>1</v>
      </c>
      <c r="AD187" s="11">
        <v>0</v>
      </c>
      <c r="AE187" s="11">
        <v>1</v>
      </c>
      <c r="AF187" s="12"/>
    </row>
    <row r="188" spans="1:32" x14ac:dyDescent="0.2">
      <c r="A188" s="7">
        <v>500</v>
      </c>
      <c r="B188" s="8" t="s">
        <v>257</v>
      </c>
      <c r="C188" s="8">
        <v>200</v>
      </c>
      <c r="D188" s="8">
        <v>74</v>
      </c>
      <c r="E188" s="16">
        <v>42937.612175925926</v>
      </c>
      <c r="F188" s="16">
        <v>42937.612199074072</v>
      </c>
      <c r="G188" s="8">
        <v>1.56</v>
      </c>
      <c r="H188" s="8">
        <v>20</v>
      </c>
      <c r="I188" s="8">
        <v>4</v>
      </c>
      <c r="J188" s="8">
        <v>1995</v>
      </c>
      <c r="K188" s="8">
        <v>5</v>
      </c>
      <c r="L188" s="8">
        <v>6</v>
      </c>
      <c r="M188" s="8">
        <v>6</v>
      </c>
      <c r="N188" s="8">
        <v>8</v>
      </c>
      <c r="O188" s="8">
        <v>8121</v>
      </c>
      <c r="P188" s="8" t="s">
        <v>56</v>
      </c>
      <c r="Q188" s="8">
        <v>116754</v>
      </c>
      <c r="R188" s="8">
        <v>311110</v>
      </c>
      <c r="S188" s="8">
        <v>312169</v>
      </c>
      <c r="T188" s="8">
        <v>73360</v>
      </c>
      <c r="U188" s="14">
        <v>0.78345680236816406</v>
      </c>
      <c r="V188" s="8">
        <v>0</v>
      </c>
      <c r="W188" s="8">
        <v>1</v>
      </c>
      <c r="X188" s="8">
        <v>1</v>
      </c>
      <c r="Y188" s="8">
        <v>0</v>
      </c>
      <c r="Z188" s="8">
        <v>0</v>
      </c>
      <c r="AA188" s="8">
        <v>1</v>
      </c>
      <c r="AB188" s="8">
        <v>1</v>
      </c>
      <c r="AC188" s="8">
        <v>1</v>
      </c>
      <c r="AD188" s="8">
        <v>0</v>
      </c>
      <c r="AE188" s="8">
        <v>1</v>
      </c>
      <c r="AF188" s="9"/>
    </row>
    <row r="189" spans="1:32" x14ac:dyDescent="0.2">
      <c r="A189" s="10">
        <v>534</v>
      </c>
      <c r="B189" s="11" t="s">
        <v>258</v>
      </c>
      <c r="C189" s="11">
        <v>200</v>
      </c>
      <c r="D189" s="11">
        <v>70</v>
      </c>
      <c r="E189" s="18">
        <v>42937.614305555559</v>
      </c>
      <c r="F189" s="18">
        <v>42937.614386574074</v>
      </c>
      <c r="G189" s="11">
        <v>7.81</v>
      </c>
      <c r="H189" s="11">
        <v>73</v>
      </c>
      <c r="I189" s="11">
        <v>6</v>
      </c>
      <c r="J189" s="11">
        <v>7111</v>
      </c>
      <c r="K189" s="11">
        <v>39</v>
      </c>
      <c r="L189" s="11">
        <v>15</v>
      </c>
      <c r="M189" s="19">
        <v>14</v>
      </c>
      <c r="N189" s="19">
        <v>44</v>
      </c>
      <c r="O189" s="11">
        <v>38331</v>
      </c>
      <c r="P189" s="11" t="s">
        <v>56</v>
      </c>
      <c r="Q189" s="11">
        <v>309003</v>
      </c>
      <c r="R189" s="11">
        <v>207842</v>
      </c>
      <c r="S189" s="11">
        <v>365594</v>
      </c>
      <c r="T189" s="11">
        <v>117594</v>
      </c>
      <c r="U189" s="13">
        <v>0.99026107788085938</v>
      </c>
      <c r="V189" s="11">
        <v>0</v>
      </c>
      <c r="W189" s="11">
        <v>0</v>
      </c>
      <c r="X189" s="11">
        <v>1</v>
      </c>
      <c r="Y189" s="11">
        <v>1</v>
      </c>
      <c r="Z189" s="11">
        <v>1</v>
      </c>
      <c r="AA189" s="11">
        <v>1</v>
      </c>
      <c r="AB189" s="11">
        <v>1</v>
      </c>
      <c r="AC189" s="11">
        <v>1</v>
      </c>
      <c r="AD189" s="11">
        <v>0</v>
      </c>
      <c r="AE189" s="11">
        <v>1</v>
      </c>
      <c r="AF189" s="12"/>
    </row>
    <row r="190" spans="1:32" x14ac:dyDescent="0.2">
      <c r="A190" s="7">
        <v>109</v>
      </c>
      <c r="B190" s="8" t="s">
        <v>259</v>
      </c>
      <c r="C190" s="8">
        <v>200</v>
      </c>
      <c r="D190" s="8">
        <v>75</v>
      </c>
      <c r="E190" s="16">
        <v>42937.492592592593</v>
      </c>
      <c r="F190" s="16">
        <v>42937.492604166669</v>
      </c>
      <c r="G190" s="8">
        <v>0.86</v>
      </c>
      <c r="H190" s="8">
        <v>54</v>
      </c>
      <c r="I190" s="8">
        <v>2</v>
      </c>
      <c r="J190" s="8">
        <v>4098</v>
      </c>
      <c r="K190" s="8">
        <v>51</v>
      </c>
      <c r="L190" s="8">
        <v>1</v>
      </c>
      <c r="M190" s="8">
        <v>1</v>
      </c>
      <c r="N190" s="8">
        <v>52</v>
      </c>
      <c r="O190" s="8">
        <v>25935</v>
      </c>
      <c r="P190" s="8" t="s">
        <v>56</v>
      </c>
      <c r="Q190" s="8">
        <v>1278</v>
      </c>
      <c r="R190" s="8">
        <v>40152</v>
      </c>
      <c r="S190" s="8">
        <v>23003</v>
      </c>
      <c r="T190" s="8">
        <v>508</v>
      </c>
      <c r="U190" s="14">
        <v>8.6666107177734375E-2</v>
      </c>
      <c r="V190" s="8">
        <v>0</v>
      </c>
      <c r="W190" s="8">
        <v>1</v>
      </c>
      <c r="X190" s="8">
        <v>0</v>
      </c>
      <c r="Y190" s="8">
        <v>0</v>
      </c>
      <c r="Z190" s="8">
        <v>0</v>
      </c>
      <c r="AA190" s="8">
        <v>1</v>
      </c>
      <c r="AB190" s="8">
        <v>1</v>
      </c>
      <c r="AC190" s="8">
        <v>0</v>
      </c>
      <c r="AD190" s="8">
        <v>0</v>
      </c>
      <c r="AE190" s="8">
        <v>1</v>
      </c>
      <c r="AF190" s="9"/>
    </row>
    <row r="191" spans="1:32" x14ac:dyDescent="0.2">
      <c r="A191" s="10">
        <v>137</v>
      </c>
      <c r="B191" s="11" t="s">
        <v>260</v>
      </c>
      <c r="C191" s="11">
        <v>200</v>
      </c>
      <c r="D191" s="11">
        <v>72</v>
      </c>
      <c r="E191" s="18">
        <v>42937.494259259256</v>
      </c>
      <c r="F191" s="18">
        <v>42937.49428240741</v>
      </c>
      <c r="G191" s="11">
        <v>2.37</v>
      </c>
      <c r="H191" s="11">
        <v>68</v>
      </c>
      <c r="I191" s="11">
        <v>9</v>
      </c>
      <c r="J191" s="11">
        <v>7099</v>
      </c>
      <c r="K191" s="11">
        <v>60</v>
      </c>
      <c r="L191" s="11">
        <v>10</v>
      </c>
      <c r="M191" s="11">
        <v>2</v>
      </c>
      <c r="N191" s="11">
        <v>56</v>
      </c>
      <c r="O191" s="11">
        <v>200678</v>
      </c>
      <c r="P191" s="11" t="s">
        <v>56</v>
      </c>
      <c r="Q191" s="11">
        <v>19369</v>
      </c>
      <c r="R191" s="11">
        <v>229618</v>
      </c>
      <c r="S191" s="11">
        <v>501833</v>
      </c>
      <c r="T191" s="11">
        <v>94</v>
      </c>
      <c r="U191" s="13">
        <v>0.90750885009765625</v>
      </c>
      <c r="V191" s="11">
        <v>0</v>
      </c>
      <c r="W191" s="11">
        <v>0</v>
      </c>
      <c r="X191" s="11">
        <v>0</v>
      </c>
      <c r="Y191" s="11">
        <v>0</v>
      </c>
      <c r="Z191" s="11">
        <v>1</v>
      </c>
      <c r="AA191" s="11">
        <v>0</v>
      </c>
      <c r="AB191" s="11">
        <v>1</v>
      </c>
      <c r="AC191" s="11">
        <v>1</v>
      </c>
      <c r="AD191" s="11">
        <v>0</v>
      </c>
      <c r="AE191" s="11">
        <v>1</v>
      </c>
      <c r="AF191" s="12"/>
    </row>
    <row r="192" spans="1:32" x14ac:dyDescent="0.2">
      <c r="A192" s="7">
        <v>230</v>
      </c>
      <c r="B192" s="8" t="s">
        <v>261</v>
      </c>
      <c r="C192" s="8">
        <v>200</v>
      </c>
      <c r="D192" s="8">
        <v>68</v>
      </c>
      <c r="E192" s="16">
        <v>42937.500277777777</v>
      </c>
      <c r="F192" s="16">
        <v>42937.500300925924</v>
      </c>
      <c r="G192" s="8">
        <v>2.1800000000000002</v>
      </c>
      <c r="H192" s="8">
        <v>37</v>
      </c>
      <c r="I192" s="8">
        <v>12</v>
      </c>
      <c r="J192" s="8">
        <v>4790</v>
      </c>
      <c r="K192" s="8">
        <v>30</v>
      </c>
      <c r="L192" s="8">
        <v>12</v>
      </c>
      <c r="M192" s="8">
        <v>3</v>
      </c>
      <c r="N192" s="8">
        <v>22</v>
      </c>
      <c r="O192" s="8">
        <v>86889</v>
      </c>
      <c r="P192" s="8" t="s">
        <v>56</v>
      </c>
      <c r="Q192" s="8">
        <v>93387</v>
      </c>
      <c r="R192" s="8">
        <v>607110</v>
      </c>
      <c r="S192" s="8">
        <v>878504</v>
      </c>
      <c r="T192" s="8">
        <v>849</v>
      </c>
      <c r="U192" s="14">
        <v>1.5895261764526367</v>
      </c>
      <c r="V192" s="8">
        <v>0</v>
      </c>
      <c r="W192" s="8">
        <v>1</v>
      </c>
      <c r="X192" s="8">
        <v>0</v>
      </c>
      <c r="Y192" s="8">
        <v>1</v>
      </c>
      <c r="Z192" s="8">
        <v>1</v>
      </c>
      <c r="AA192" s="8">
        <v>1</v>
      </c>
      <c r="AB192" s="8">
        <v>1</v>
      </c>
      <c r="AC192" s="8">
        <v>1</v>
      </c>
      <c r="AD192" s="8">
        <v>0</v>
      </c>
      <c r="AE192" s="8">
        <v>1</v>
      </c>
      <c r="AF192" s="9"/>
    </row>
    <row r="193" spans="1:32" x14ac:dyDescent="0.2">
      <c r="A193" s="10">
        <v>492</v>
      </c>
      <c r="B193" s="11" t="s">
        <v>262</v>
      </c>
      <c r="C193" s="11">
        <v>200</v>
      </c>
      <c r="D193" s="11">
        <v>63</v>
      </c>
      <c r="E193" s="18">
        <v>42937.61178240741</v>
      </c>
      <c r="F193" s="18">
        <v>42937.611851851849</v>
      </c>
      <c r="G193" s="11">
        <v>5.76</v>
      </c>
      <c r="H193" s="11">
        <v>78</v>
      </c>
      <c r="I193" s="11">
        <v>4</v>
      </c>
      <c r="J193" s="11">
        <v>7052</v>
      </c>
      <c r="K193" s="11">
        <v>45</v>
      </c>
      <c r="L193" s="11">
        <v>20</v>
      </c>
      <c r="M193" s="11">
        <v>10</v>
      </c>
      <c r="N193" s="11">
        <v>48</v>
      </c>
      <c r="O193" s="11">
        <v>98175</v>
      </c>
      <c r="P193" s="11" t="s">
        <v>56</v>
      </c>
      <c r="Q193" s="11">
        <v>834532</v>
      </c>
      <c r="R193" s="11">
        <v>1545858</v>
      </c>
      <c r="S193" s="11">
        <v>834021</v>
      </c>
      <c r="T193" s="11">
        <v>98250</v>
      </c>
      <c r="U193" s="13">
        <v>3.2528266906738281</v>
      </c>
      <c r="V193" s="11">
        <v>0</v>
      </c>
      <c r="W193" s="11">
        <v>0</v>
      </c>
      <c r="X193" s="11">
        <v>0</v>
      </c>
      <c r="Y193" s="11">
        <v>1</v>
      </c>
      <c r="Z193" s="11">
        <v>0</v>
      </c>
      <c r="AA193" s="11">
        <v>1</v>
      </c>
      <c r="AB193" s="11">
        <v>1</v>
      </c>
      <c r="AC193" s="11">
        <v>1</v>
      </c>
      <c r="AD193" s="11">
        <v>0</v>
      </c>
      <c r="AE193" s="11">
        <v>1</v>
      </c>
      <c r="AF193" s="12"/>
    </row>
    <row r="194" spans="1:32" x14ac:dyDescent="0.2">
      <c r="A194" s="7">
        <v>297</v>
      </c>
      <c r="B194" s="8" t="s">
        <v>263</v>
      </c>
      <c r="C194" s="8">
        <v>200</v>
      </c>
      <c r="D194" s="8">
        <v>35</v>
      </c>
      <c r="E194" s="16">
        <v>42937.505925925929</v>
      </c>
      <c r="F194" s="16">
        <v>42937.506076388891</v>
      </c>
      <c r="G194" s="8">
        <v>12.6</v>
      </c>
      <c r="H194" s="8">
        <v>158</v>
      </c>
      <c r="I194" s="8">
        <v>11</v>
      </c>
      <c r="J194" s="8">
        <v>19795</v>
      </c>
      <c r="K194" s="8">
        <v>38</v>
      </c>
      <c r="L194" s="8">
        <v>108</v>
      </c>
      <c r="M194" s="8">
        <v>14</v>
      </c>
      <c r="N194" s="8">
        <v>36</v>
      </c>
      <c r="O194" s="8">
        <v>206245</v>
      </c>
      <c r="P194" s="8" t="s">
        <v>56</v>
      </c>
      <c r="Q194" s="8">
        <v>652484</v>
      </c>
      <c r="R194" s="8">
        <v>884877</v>
      </c>
      <c r="S194" s="8">
        <v>1548648</v>
      </c>
      <c r="T194" s="8">
        <v>134927</v>
      </c>
      <c r="U194" s="14">
        <v>3.2684144973754883</v>
      </c>
      <c r="V194" s="8">
        <v>0</v>
      </c>
      <c r="W194" s="8">
        <v>1</v>
      </c>
      <c r="X194" s="8">
        <v>1</v>
      </c>
      <c r="Y194" s="8">
        <v>1</v>
      </c>
      <c r="Z194" s="8">
        <v>0</v>
      </c>
      <c r="AA194" s="8">
        <v>1</v>
      </c>
      <c r="AB194" s="8">
        <v>1</v>
      </c>
      <c r="AC194" s="8">
        <v>1</v>
      </c>
      <c r="AD194" s="8">
        <v>1</v>
      </c>
      <c r="AE194" s="8">
        <v>1</v>
      </c>
      <c r="AF194" s="9"/>
    </row>
    <row r="195" spans="1:32" x14ac:dyDescent="0.2">
      <c r="A195" s="10">
        <v>332</v>
      </c>
      <c r="B195" s="11" t="s">
        <v>264</v>
      </c>
      <c r="C195" s="11">
        <v>200</v>
      </c>
      <c r="D195" s="11">
        <v>85</v>
      </c>
      <c r="E195" s="18">
        <v>42937.507974537039</v>
      </c>
      <c r="F195" s="18">
        <v>42937.507997685185</v>
      </c>
      <c r="G195" s="11">
        <v>1.6</v>
      </c>
      <c r="H195" s="11">
        <v>15</v>
      </c>
      <c r="I195" s="11">
        <v>2</v>
      </c>
      <c r="J195" s="11">
        <v>1339</v>
      </c>
      <c r="K195" s="11">
        <v>13</v>
      </c>
      <c r="L195" s="11">
        <v>3</v>
      </c>
      <c r="M195" s="11" t="s">
        <v>56</v>
      </c>
      <c r="N195" s="11">
        <v>12</v>
      </c>
      <c r="O195" s="11">
        <v>30989</v>
      </c>
      <c r="P195" s="11" t="s">
        <v>56</v>
      </c>
      <c r="Q195" s="11" t="s">
        <v>56</v>
      </c>
      <c r="R195" s="11">
        <v>62281</v>
      </c>
      <c r="S195" s="11">
        <v>68547</v>
      </c>
      <c r="T195" s="11" t="s">
        <v>56</v>
      </c>
      <c r="U195" s="13">
        <v>0.15432071685791016</v>
      </c>
      <c r="V195" s="11">
        <v>0</v>
      </c>
      <c r="W195" s="11">
        <v>1</v>
      </c>
      <c r="X195" s="11">
        <v>0</v>
      </c>
      <c r="Y195" s="11">
        <v>0</v>
      </c>
      <c r="Z195" s="11">
        <v>1</v>
      </c>
      <c r="AA195" s="11">
        <v>1</v>
      </c>
      <c r="AB195" s="11">
        <v>1</v>
      </c>
      <c r="AC195" s="11">
        <v>1</v>
      </c>
      <c r="AD195" s="11">
        <v>0</v>
      </c>
      <c r="AE195" s="11">
        <v>1</v>
      </c>
      <c r="AF195" s="12"/>
    </row>
    <row r="196" spans="1:32" x14ac:dyDescent="0.2">
      <c r="A196" s="7">
        <v>335</v>
      </c>
      <c r="B196" s="8" t="s">
        <v>265</v>
      </c>
      <c r="C196" s="8">
        <v>200</v>
      </c>
      <c r="D196" s="8">
        <v>62</v>
      </c>
      <c r="E196" s="16">
        <v>42937.508009259262</v>
      </c>
      <c r="F196" s="16">
        <v>42937.5080787037</v>
      </c>
      <c r="G196" s="8">
        <v>5.53</v>
      </c>
      <c r="H196" s="8">
        <v>58</v>
      </c>
      <c r="I196" s="8">
        <v>19</v>
      </c>
      <c r="J196" s="8">
        <v>7154</v>
      </c>
      <c r="K196" s="8">
        <v>39</v>
      </c>
      <c r="L196" s="8">
        <v>16</v>
      </c>
      <c r="M196" s="8">
        <v>2</v>
      </c>
      <c r="N196" s="8">
        <v>40</v>
      </c>
      <c r="O196" s="8">
        <v>155370</v>
      </c>
      <c r="P196" s="8">
        <v>2451</v>
      </c>
      <c r="Q196" s="8">
        <v>381769</v>
      </c>
      <c r="R196" s="8">
        <v>425530</v>
      </c>
      <c r="S196" s="8">
        <v>2490392</v>
      </c>
      <c r="T196" s="8">
        <v>278655</v>
      </c>
      <c r="U196" s="14">
        <v>3.5611791610717773</v>
      </c>
      <c r="V196" s="8">
        <v>0</v>
      </c>
      <c r="W196" s="8">
        <v>1</v>
      </c>
      <c r="X196" s="8">
        <v>0</v>
      </c>
      <c r="Y196" s="8">
        <v>0</v>
      </c>
      <c r="Z196" s="8">
        <v>1</v>
      </c>
      <c r="AA196" s="8">
        <v>0</v>
      </c>
      <c r="AB196" s="8">
        <v>1</v>
      </c>
      <c r="AC196" s="8">
        <v>1</v>
      </c>
      <c r="AD196" s="8">
        <v>0</v>
      </c>
      <c r="AE196" s="8">
        <v>1</v>
      </c>
      <c r="AF196" s="9"/>
    </row>
    <row r="197" spans="1:32" x14ac:dyDescent="0.2">
      <c r="A197" s="10">
        <v>355</v>
      </c>
      <c r="B197" s="11" t="s">
        <v>266</v>
      </c>
      <c r="C197" s="11">
        <v>200</v>
      </c>
      <c r="D197" s="11">
        <v>31</v>
      </c>
      <c r="E197" s="18">
        <v>42937.508981481478</v>
      </c>
      <c r="F197" s="18">
        <v>42937.509050925924</v>
      </c>
      <c r="G197" s="11">
        <v>6.11</v>
      </c>
      <c r="H197" s="11">
        <v>71</v>
      </c>
      <c r="I197" s="11">
        <v>6</v>
      </c>
      <c r="J197" s="11">
        <v>7890</v>
      </c>
      <c r="K197" s="11">
        <v>2</v>
      </c>
      <c r="L197" s="11">
        <v>16</v>
      </c>
      <c r="M197" s="11">
        <v>14</v>
      </c>
      <c r="N197" s="11">
        <v>41</v>
      </c>
      <c r="O197" s="11">
        <v>85687</v>
      </c>
      <c r="P197" s="11" t="s">
        <v>56</v>
      </c>
      <c r="Q197" s="11">
        <v>238522</v>
      </c>
      <c r="R197" s="11">
        <v>3627960</v>
      </c>
      <c r="S197" s="11">
        <v>827250</v>
      </c>
      <c r="T197" s="11">
        <v>151235</v>
      </c>
      <c r="U197" s="13">
        <v>4.7022380828857422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1</v>
      </c>
      <c r="AB197" s="11">
        <v>1</v>
      </c>
      <c r="AC197" s="11">
        <v>1</v>
      </c>
      <c r="AD197" s="11">
        <v>0</v>
      </c>
      <c r="AE197" s="11">
        <v>1</v>
      </c>
      <c r="AF197" s="12"/>
    </row>
    <row r="198" spans="1:32" x14ac:dyDescent="0.2">
      <c r="A198" s="7">
        <v>366</v>
      </c>
      <c r="B198" s="8" t="s">
        <v>267</v>
      </c>
      <c r="C198" s="8">
        <v>200</v>
      </c>
      <c r="D198" s="8">
        <v>70</v>
      </c>
      <c r="E198" s="16">
        <v>42937.509826388887</v>
      </c>
      <c r="F198" s="16">
        <v>42937.509884259256</v>
      </c>
      <c r="G198" s="8">
        <v>4.82</v>
      </c>
      <c r="H198" s="8">
        <v>112</v>
      </c>
      <c r="I198" s="8">
        <v>50</v>
      </c>
      <c r="J198" s="8">
        <v>25881</v>
      </c>
      <c r="K198" s="8">
        <v>59</v>
      </c>
      <c r="L198" s="8">
        <v>36</v>
      </c>
      <c r="M198" s="8">
        <v>5</v>
      </c>
      <c r="N198" s="8">
        <v>71</v>
      </c>
      <c r="O198" s="8">
        <v>70922</v>
      </c>
      <c r="P198" s="8" t="s">
        <v>56</v>
      </c>
      <c r="Q198" s="8">
        <v>410593</v>
      </c>
      <c r="R198" s="8">
        <v>368583</v>
      </c>
      <c r="S198" s="8">
        <v>2654038</v>
      </c>
      <c r="T198" s="8">
        <v>113780</v>
      </c>
      <c r="U198" s="14">
        <v>3.4503135681152344</v>
      </c>
      <c r="V198" s="8">
        <v>1</v>
      </c>
      <c r="W198" s="8">
        <v>1</v>
      </c>
      <c r="X198" s="8">
        <v>0</v>
      </c>
      <c r="Y198" s="8">
        <v>0</v>
      </c>
      <c r="Z198" s="8">
        <v>1</v>
      </c>
      <c r="AA198" s="8">
        <v>1</v>
      </c>
      <c r="AB198" s="8">
        <v>1</v>
      </c>
      <c r="AC198" s="8">
        <v>1</v>
      </c>
      <c r="AD198" s="8">
        <v>0</v>
      </c>
      <c r="AE198" s="8">
        <v>1</v>
      </c>
      <c r="AF198" s="9"/>
    </row>
    <row r="199" spans="1:32" x14ac:dyDescent="0.2">
      <c r="A199" s="10">
        <v>78</v>
      </c>
      <c r="B199" s="11" t="s">
        <v>268</v>
      </c>
      <c r="C199" s="11">
        <v>200</v>
      </c>
      <c r="D199" s="11">
        <v>73</v>
      </c>
      <c r="E199" s="18">
        <v>42937.491030092591</v>
      </c>
      <c r="F199" s="18">
        <v>42937.491076388891</v>
      </c>
      <c r="G199" s="11">
        <v>3.97</v>
      </c>
      <c r="H199" s="11">
        <v>24</v>
      </c>
      <c r="I199" s="11">
        <v>5</v>
      </c>
      <c r="J199" s="11">
        <v>2576</v>
      </c>
      <c r="K199" s="11">
        <v>21</v>
      </c>
      <c r="L199" s="11">
        <v>5</v>
      </c>
      <c r="M199" s="11">
        <v>5</v>
      </c>
      <c r="N199" s="11">
        <v>14</v>
      </c>
      <c r="O199" s="11">
        <v>9972</v>
      </c>
      <c r="P199" s="11" t="s">
        <v>56</v>
      </c>
      <c r="Q199" s="11">
        <v>134569</v>
      </c>
      <c r="R199" s="11">
        <v>2386605</v>
      </c>
      <c r="S199" s="11">
        <v>170250</v>
      </c>
      <c r="T199" s="11" t="s">
        <v>56</v>
      </c>
      <c r="U199" s="13">
        <v>2.5762519836425781</v>
      </c>
      <c r="V199" s="11">
        <v>0</v>
      </c>
      <c r="W199" s="11">
        <v>1</v>
      </c>
      <c r="X199" s="11">
        <v>1</v>
      </c>
      <c r="Y199" s="11">
        <v>1</v>
      </c>
      <c r="Z199" s="11">
        <v>1</v>
      </c>
      <c r="AA199" s="11">
        <v>1</v>
      </c>
      <c r="AB199" s="11">
        <v>1</v>
      </c>
      <c r="AC199" s="11">
        <v>1</v>
      </c>
      <c r="AD199" s="11">
        <v>0</v>
      </c>
      <c r="AE199" s="11">
        <v>1</v>
      </c>
      <c r="AF199" s="12"/>
    </row>
    <row r="200" spans="1:32" x14ac:dyDescent="0.2">
      <c r="A200" s="7">
        <v>403</v>
      </c>
      <c r="B200" s="8" t="s">
        <v>269</v>
      </c>
      <c r="C200" s="8">
        <v>200</v>
      </c>
      <c r="D200" s="8">
        <v>60</v>
      </c>
      <c r="E200" s="16">
        <v>42937.512824074074</v>
      </c>
      <c r="F200" s="16">
        <v>42937.512858796297</v>
      </c>
      <c r="G200" s="8">
        <v>2.61</v>
      </c>
      <c r="H200" s="8">
        <v>36</v>
      </c>
      <c r="I200" s="8">
        <v>12</v>
      </c>
      <c r="J200" s="8">
        <v>6920</v>
      </c>
      <c r="K200" s="8">
        <v>25</v>
      </c>
      <c r="L200" s="8">
        <v>12</v>
      </c>
      <c r="M200" s="8">
        <v>3</v>
      </c>
      <c r="N200" s="8">
        <v>21</v>
      </c>
      <c r="O200" s="8">
        <v>75891</v>
      </c>
      <c r="P200" s="8" t="s">
        <v>56</v>
      </c>
      <c r="Q200" s="8">
        <v>398675</v>
      </c>
      <c r="R200" s="8">
        <v>741577</v>
      </c>
      <c r="S200" s="8">
        <v>1193220</v>
      </c>
      <c r="T200" s="8">
        <v>1916</v>
      </c>
      <c r="U200" s="14">
        <v>2.2995748519897461</v>
      </c>
      <c r="V200" s="8">
        <v>0</v>
      </c>
      <c r="W200" s="8">
        <v>1</v>
      </c>
      <c r="X200" s="8">
        <v>0</v>
      </c>
      <c r="Y200" s="8">
        <v>0</v>
      </c>
      <c r="Z200" s="8">
        <v>1</v>
      </c>
      <c r="AA200" s="8">
        <v>1</v>
      </c>
      <c r="AB200" s="8">
        <v>1</v>
      </c>
      <c r="AC200" s="8">
        <v>1</v>
      </c>
      <c r="AD200" s="8">
        <v>0</v>
      </c>
      <c r="AE200" s="8">
        <v>1</v>
      </c>
      <c r="AF200" s="9"/>
    </row>
    <row r="201" spans="1:32" x14ac:dyDescent="0.2">
      <c r="A201" s="10">
        <v>360</v>
      </c>
      <c r="B201" s="11" t="s">
        <v>270</v>
      </c>
      <c r="C201" s="11">
        <v>200</v>
      </c>
      <c r="D201" s="11">
        <v>64</v>
      </c>
      <c r="E201" s="18">
        <v>42937.509386574071</v>
      </c>
      <c r="F201" s="18">
        <v>42937.509421296294</v>
      </c>
      <c r="G201" s="11">
        <v>3.11</v>
      </c>
      <c r="H201" s="11">
        <v>38</v>
      </c>
      <c r="I201" s="11">
        <v>2</v>
      </c>
      <c r="J201" s="11">
        <v>2701</v>
      </c>
      <c r="K201" s="11">
        <v>33</v>
      </c>
      <c r="L201" s="11">
        <v>3</v>
      </c>
      <c r="M201" s="11">
        <v>3</v>
      </c>
      <c r="N201" s="11">
        <v>32</v>
      </c>
      <c r="O201" s="11">
        <v>17437</v>
      </c>
      <c r="P201" s="11">
        <v>1327</v>
      </c>
      <c r="Q201" s="11">
        <v>33220</v>
      </c>
      <c r="R201" s="11">
        <v>259244</v>
      </c>
      <c r="S201" s="11">
        <v>329332</v>
      </c>
      <c r="T201" s="11">
        <v>602</v>
      </c>
      <c r="U201" s="13">
        <v>0.61145973205566406</v>
      </c>
      <c r="V201" s="11">
        <v>0</v>
      </c>
      <c r="W201" s="11">
        <v>1</v>
      </c>
      <c r="X201" s="11">
        <v>0</v>
      </c>
      <c r="Y201" s="11">
        <v>1</v>
      </c>
      <c r="Z201" s="11">
        <v>1</v>
      </c>
      <c r="AA201" s="11">
        <v>1</v>
      </c>
      <c r="AB201" s="11">
        <v>1</v>
      </c>
      <c r="AC201" s="11">
        <v>1</v>
      </c>
      <c r="AD201" s="11">
        <v>0</v>
      </c>
      <c r="AE201" s="11">
        <v>1</v>
      </c>
      <c r="AF201" s="12"/>
    </row>
    <row r="202" spans="1:32" x14ac:dyDescent="0.2">
      <c r="A202" s="7">
        <v>138</v>
      </c>
      <c r="B202" s="8" t="s">
        <v>271</v>
      </c>
      <c r="C202" s="8">
        <v>200</v>
      </c>
      <c r="D202" s="8">
        <v>39</v>
      </c>
      <c r="E202" s="16">
        <v>42937.49428240741</v>
      </c>
      <c r="F202" s="16">
        <v>42937.494340277779</v>
      </c>
      <c r="G202" s="8">
        <v>4.99</v>
      </c>
      <c r="H202" s="8">
        <v>71</v>
      </c>
      <c r="I202" s="8">
        <v>6</v>
      </c>
      <c r="J202" s="8">
        <v>8730</v>
      </c>
      <c r="K202" s="8">
        <v>36</v>
      </c>
      <c r="L202" s="8">
        <v>34</v>
      </c>
      <c r="M202" s="8">
        <v>14</v>
      </c>
      <c r="N202" s="8">
        <v>23</v>
      </c>
      <c r="O202" s="8">
        <v>58005</v>
      </c>
      <c r="P202" s="8" t="s">
        <v>56</v>
      </c>
      <c r="Q202" s="8">
        <v>537423</v>
      </c>
      <c r="R202" s="8">
        <v>150911</v>
      </c>
      <c r="S202" s="8">
        <v>1348729</v>
      </c>
      <c r="T202" s="8">
        <v>46701</v>
      </c>
      <c r="U202" s="14">
        <v>2.0425500869750977</v>
      </c>
      <c r="V202" s="8">
        <v>1</v>
      </c>
      <c r="W202" s="8">
        <v>1</v>
      </c>
      <c r="X202" s="8">
        <v>1</v>
      </c>
      <c r="Y202" s="8">
        <v>1</v>
      </c>
      <c r="Z202" s="8">
        <v>1</v>
      </c>
      <c r="AA202" s="8">
        <v>1</v>
      </c>
      <c r="AB202" s="8">
        <v>1</v>
      </c>
      <c r="AC202" s="8">
        <v>1</v>
      </c>
      <c r="AD202" s="8">
        <v>1</v>
      </c>
      <c r="AE202" s="8">
        <v>1</v>
      </c>
      <c r="AF202" s="9"/>
    </row>
    <row r="203" spans="1:32" x14ac:dyDescent="0.2">
      <c r="A203" s="10">
        <v>315</v>
      </c>
      <c r="B203" s="11" t="s">
        <v>272</v>
      </c>
      <c r="C203" s="11">
        <v>200</v>
      </c>
      <c r="D203" s="11">
        <v>40</v>
      </c>
      <c r="E203" s="18">
        <v>42937.506909722222</v>
      </c>
      <c r="F203" s="18">
        <v>42937.506979166668</v>
      </c>
      <c r="G203" s="11">
        <v>6.19</v>
      </c>
      <c r="H203" s="11">
        <v>74</v>
      </c>
      <c r="I203" s="11">
        <v>5</v>
      </c>
      <c r="J203" s="11">
        <v>9105</v>
      </c>
      <c r="K203" s="11">
        <v>35</v>
      </c>
      <c r="L203" s="11">
        <v>37</v>
      </c>
      <c r="M203" s="11">
        <v>17</v>
      </c>
      <c r="N203" s="11">
        <v>20</v>
      </c>
      <c r="O203" s="11">
        <v>75206</v>
      </c>
      <c r="P203" s="11" t="s">
        <v>56</v>
      </c>
      <c r="Q203" s="11">
        <v>644717</v>
      </c>
      <c r="R203" s="11">
        <v>137515</v>
      </c>
      <c r="S203" s="11">
        <v>1373474</v>
      </c>
      <c r="T203" s="11">
        <v>46294</v>
      </c>
      <c r="U203" s="13">
        <v>2.1717128753662109</v>
      </c>
      <c r="V203" s="11">
        <v>1</v>
      </c>
      <c r="W203" s="11">
        <v>1</v>
      </c>
      <c r="X203" s="11">
        <v>1</v>
      </c>
      <c r="Y203" s="11">
        <v>1</v>
      </c>
      <c r="Z203" s="11">
        <v>1</v>
      </c>
      <c r="AA203" s="11">
        <v>1</v>
      </c>
      <c r="AB203" s="11">
        <v>1</v>
      </c>
      <c r="AC203" s="11">
        <v>1</v>
      </c>
      <c r="AD203" s="11">
        <v>1</v>
      </c>
      <c r="AE203" s="11">
        <v>1</v>
      </c>
      <c r="AF203" s="12"/>
    </row>
    <row r="204" spans="1:32" x14ac:dyDescent="0.2">
      <c r="A204" s="7">
        <v>433</v>
      </c>
      <c r="B204" s="8" t="s">
        <v>273</v>
      </c>
      <c r="C204" s="8">
        <v>200</v>
      </c>
      <c r="D204" s="8">
        <v>57</v>
      </c>
      <c r="E204" s="16">
        <v>42937.515497685185</v>
      </c>
      <c r="F204" s="16">
        <v>42937.515601851854</v>
      </c>
      <c r="G204" s="8">
        <v>8.73</v>
      </c>
      <c r="H204" s="8">
        <v>124</v>
      </c>
      <c r="I204" s="8">
        <v>29</v>
      </c>
      <c r="J204" s="8">
        <v>19484</v>
      </c>
      <c r="K204" s="8">
        <v>83</v>
      </c>
      <c r="L204" s="8">
        <v>23</v>
      </c>
      <c r="M204" s="8">
        <v>15</v>
      </c>
      <c r="N204" s="8">
        <v>86</v>
      </c>
      <c r="O204" s="8">
        <v>114790</v>
      </c>
      <c r="P204" s="8" t="s">
        <v>56</v>
      </c>
      <c r="Q204" s="8">
        <v>263697</v>
      </c>
      <c r="R204" s="8">
        <v>1276083</v>
      </c>
      <c r="S204" s="8">
        <v>826474</v>
      </c>
      <c r="T204" s="8">
        <v>105968</v>
      </c>
      <c r="U204" s="14">
        <v>2.4671669006347656</v>
      </c>
      <c r="V204" s="8">
        <v>1</v>
      </c>
      <c r="W204" s="8">
        <v>1</v>
      </c>
      <c r="X204" s="8">
        <v>1</v>
      </c>
      <c r="Y204" s="8">
        <v>1</v>
      </c>
      <c r="Z204" s="8">
        <v>1</v>
      </c>
      <c r="AA204" s="8">
        <v>1</v>
      </c>
      <c r="AB204" s="8">
        <v>1</v>
      </c>
      <c r="AC204" s="8">
        <v>1</v>
      </c>
      <c r="AD204" s="8">
        <v>0</v>
      </c>
      <c r="AE204" s="8">
        <v>1</v>
      </c>
      <c r="AF204" s="9"/>
    </row>
    <row r="205" spans="1:32" x14ac:dyDescent="0.2">
      <c r="A205" s="10">
        <v>9</v>
      </c>
      <c r="B205" s="11" t="s">
        <v>274</v>
      </c>
      <c r="C205" s="11">
        <v>200</v>
      </c>
      <c r="D205" s="11">
        <v>71</v>
      </c>
      <c r="E205" s="18">
        <v>42937.48704861111</v>
      </c>
      <c r="F205" s="18">
        <v>42937.487071759257</v>
      </c>
      <c r="G205" s="11">
        <v>2.17</v>
      </c>
      <c r="H205" s="11">
        <v>24</v>
      </c>
      <c r="I205" s="11">
        <v>3</v>
      </c>
      <c r="J205" s="11">
        <v>1961</v>
      </c>
      <c r="K205" s="11">
        <v>21</v>
      </c>
      <c r="L205" s="11">
        <v>3</v>
      </c>
      <c r="M205" s="11">
        <v>2</v>
      </c>
      <c r="N205" s="11">
        <v>19</v>
      </c>
      <c r="O205" s="11">
        <v>6518</v>
      </c>
      <c r="P205" s="11" t="s">
        <v>56</v>
      </c>
      <c r="Q205" s="11">
        <v>7150</v>
      </c>
      <c r="R205" s="11">
        <v>447195</v>
      </c>
      <c r="S205" s="11">
        <v>87842</v>
      </c>
      <c r="T205" s="11">
        <v>1754</v>
      </c>
      <c r="U205" s="13">
        <v>0.52495861053466797</v>
      </c>
      <c r="V205" s="11">
        <v>0</v>
      </c>
      <c r="W205" s="11">
        <v>0</v>
      </c>
      <c r="X205" s="11">
        <v>1</v>
      </c>
      <c r="Y205" s="11">
        <v>0</v>
      </c>
      <c r="Z205" s="11">
        <v>0</v>
      </c>
      <c r="AA205" s="11">
        <v>1</v>
      </c>
      <c r="AB205" s="11">
        <v>1</v>
      </c>
      <c r="AC205" s="11">
        <v>1</v>
      </c>
      <c r="AD205" s="11">
        <v>0</v>
      </c>
      <c r="AE205" s="11">
        <v>1</v>
      </c>
      <c r="AF205" s="12"/>
    </row>
    <row r="206" spans="1:32" x14ac:dyDescent="0.2">
      <c r="A206" s="7">
        <v>410</v>
      </c>
      <c r="B206" s="8" t="s">
        <v>275</v>
      </c>
      <c r="C206" s="8">
        <v>200</v>
      </c>
      <c r="D206" s="8">
        <v>77</v>
      </c>
      <c r="E206" s="16">
        <v>42937.513495370367</v>
      </c>
      <c r="F206" s="16">
        <v>42937.51353009259</v>
      </c>
      <c r="G206" s="8">
        <v>3.27</v>
      </c>
      <c r="H206" s="8">
        <v>74</v>
      </c>
      <c r="I206" s="8">
        <v>18</v>
      </c>
      <c r="J206" s="8">
        <v>8781</v>
      </c>
      <c r="K206" s="8">
        <v>62</v>
      </c>
      <c r="L206" s="8">
        <v>16</v>
      </c>
      <c r="M206" s="8">
        <v>6</v>
      </c>
      <c r="N206" s="8">
        <v>52</v>
      </c>
      <c r="O206" s="8">
        <v>51600</v>
      </c>
      <c r="P206" s="8" t="s">
        <v>56</v>
      </c>
      <c r="Q206" s="8">
        <v>106250</v>
      </c>
      <c r="R206" s="8">
        <v>796034</v>
      </c>
      <c r="S206" s="8">
        <v>849833</v>
      </c>
      <c r="T206" s="8">
        <v>18707</v>
      </c>
      <c r="U206" s="14">
        <v>1.7379989624023438</v>
      </c>
      <c r="V206" s="8">
        <v>0</v>
      </c>
      <c r="W206" s="8">
        <v>0</v>
      </c>
      <c r="X206" s="8">
        <v>1</v>
      </c>
      <c r="Y206" s="8">
        <v>1</v>
      </c>
      <c r="Z206" s="8">
        <v>0</v>
      </c>
      <c r="AA206" s="8">
        <v>0</v>
      </c>
      <c r="AB206" s="8">
        <v>1</v>
      </c>
      <c r="AC206" s="8">
        <v>1</v>
      </c>
      <c r="AD206" s="8">
        <v>1</v>
      </c>
      <c r="AE206" s="8">
        <v>1</v>
      </c>
      <c r="AF206" s="9"/>
    </row>
    <row r="207" spans="1:32" x14ac:dyDescent="0.2">
      <c r="A207" s="10">
        <v>491</v>
      </c>
      <c r="B207" s="11" t="s">
        <v>276</v>
      </c>
      <c r="C207" s="11">
        <v>200</v>
      </c>
      <c r="D207" s="11">
        <v>64</v>
      </c>
      <c r="E207" s="18">
        <v>42937.611701388887</v>
      </c>
      <c r="F207" s="18">
        <v>42937.61178240741</v>
      </c>
      <c r="G207" s="11">
        <v>7.33</v>
      </c>
      <c r="H207" s="11">
        <v>74</v>
      </c>
      <c r="I207" s="11">
        <v>19</v>
      </c>
      <c r="J207" s="11">
        <v>16520</v>
      </c>
      <c r="K207" s="11">
        <v>42</v>
      </c>
      <c r="L207" s="11">
        <v>30</v>
      </c>
      <c r="M207" s="11">
        <v>7</v>
      </c>
      <c r="N207" s="11">
        <v>37</v>
      </c>
      <c r="O207" s="11">
        <v>347106</v>
      </c>
      <c r="P207" s="11" t="s">
        <v>56</v>
      </c>
      <c r="Q207" s="11">
        <v>255382</v>
      </c>
      <c r="R207" s="11">
        <v>306921</v>
      </c>
      <c r="S207" s="11">
        <v>2144045</v>
      </c>
      <c r="T207" s="11">
        <v>566</v>
      </c>
      <c r="U207" s="13">
        <v>2.9125404357910156</v>
      </c>
      <c r="V207" s="11">
        <v>1</v>
      </c>
      <c r="W207" s="11">
        <v>1</v>
      </c>
      <c r="X207" s="11">
        <v>0</v>
      </c>
      <c r="Y207" s="11">
        <v>0</v>
      </c>
      <c r="Z207" s="11">
        <v>0</v>
      </c>
      <c r="AA207" s="11">
        <v>0</v>
      </c>
      <c r="AB207" s="11">
        <v>1</v>
      </c>
      <c r="AC207" s="11">
        <v>1</v>
      </c>
      <c r="AD207" s="11">
        <v>1</v>
      </c>
      <c r="AE207" s="11">
        <v>1</v>
      </c>
      <c r="AF207" s="12"/>
    </row>
    <row r="208" spans="1:32" x14ac:dyDescent="0.2">
      <c r="A208" s="7">
        <v>49</v>
      </c>
      <c r="B208" s="8" t="s">
        <v>277</v>
      </c>
      <c r="C208" s="8">
        <v>200</v>
      </c>
      <c r="D208" s="8">
        <v>55</v>
      </c>
      <c r="E208" s="16">
        <v>42937.489502314813</v>
      </c>
      <c r="F208" s="16">
        <v>42937.489548611113</v>
      </c>
      <c r="G208" s="8">
        <v>4.22</v>
      </c>
      <c r="H208" s="8">
        <v>69</v>
      </c>
      <c r="I208" s="8">
        <v>8</v>
      </c>
      <c r="J208" s="8">
        <v>7412</v>
      </c>
      <c r="K208" s="8">
        <v>41</v>
      </c>
      <c r="L208" s="8">
        <v>29</v>
      </c>
      <c r="M208" s="8">
        <v>9</v>
      </c>
      <c r="N208" s="8">
        <v>31</v>
      </c>
      <c r="O208" s="8">
        <v>54907</v>
      </c>
      <c r="P208" s="8" t="s">
        <v>56</v>
      </c>
      <c r="Q208" s="8">
        <v>160863</v>
      </c>
      <c r="R208" s="8">
        <v>308397</v>
      </c>
      <c r="S208" s="8">
        <v>570517</v>
      </c>
      <c r="T208" s="8">
        <v>29297</v>
      </c>
      <c r="U208" s="14">
        <v>1.0719118118286133</v>
      </c>
      <c r="V208" s="8">
        <v>0</v>
      </c>
      <c r="W208" s="8">
        <v>1</v>
      </c>
      <c r="X208" s="8">
        <v>1</v>
      </c>
      <c r="Y208" s="8">
        <v>1</v>
      </c>
      <c r="Z208" s="8">
        <v>1</v>
      </c>
      <c r="AA208" s="8">
        <v>1</v>
      </c>
      <c r="AB208" s="8">
        <v>1</v>
      </c>
      <c r="AC208" s="8">
        <v>1</v>
      </c>
      <c r="AD208" s="8">
        <v>0</v>
      </c>
      <c r="AE208" s="8">
        <v>1</v>
      </c>
      <c r="AF208" s="9"/>
    </row>
    <row r="209" spans="1:32" x14ac:dyDescent="0.2">
      <c r="A209" s="10">
        <v>453</v>
      </c>
      <c r="B209" s="11" t="s">
        <v>278</v>
      </c>
      <c r="C209" s="11">
        <v>200</v>
      </c>
      <c r="D209" s="11">
        <v>59</v>
      </c>
      <c r="E209" s="18">
        <v>42937.517199074071</v>
      </c>
      <c r="F209" s="18">
        <v>42937.517233796294</v>
      </c>
      <c r="G209" s="11">
        <v>2.2999999999999998</v>
      </c>
      <c r="H209" s="11">
        <v>36</v>
      </c>
      <c r="I209" s="11">
        <v>9</v>
      </c>
      <c r="J209" s="11">
        <v>4104</v>
      </c>
      <c r="K209" s="11">
        <v>21</v>
      </c>
      <c r="L209" s="11">
        <v>10</v>
      </c>
      <c r="M209" s="11">
        <v>6</v>
      </c>
      <c r="N209" s="11">
        <v>20</v>
      </c>
      <c r="O209" s="11">
        <v>70349</v>
      </c>
      <c r="P209" s="11">
        <v>257252</v>
      </c>
      <c r="Q209" s="11">
        <v>184288</v>
      </c>
      <c r="R209" s="11">
        <v>323342</v>
      </c>
      <c r="S209" s="11">
        <v>442578</v>
      </c>
      <c r="T209" s="11" t="s">
        <v>56</v>
      </c>
      <c r="U209" s="13">
        <v>1.2186136245727539</v>
      </c>
      <c r="V209" s="11">
        <v>0</v>
      </c>
      <c r="W209" s="11">
        <v>1</v>
      </c>
      <c r="X209" s="11">
        <v>1</v>
      </c>
      <c r="Y209" s="11">
        <v>1</v>
      </c>
      <c r="Z209" s="11">
        <v>1</v>
      </c>
      <c r="AA209" s="11">
        <v>1</v>
      </c>
      <c r="AB209" s="11">
        <v>1</v>
      </c>
      <c r="AC209" s="11">
        <v>1</v>
      </c>
      <c r="AD209" s="11">
        <v>0</v>
      </c>
      <c r="AE209" s="11">
        <v>1</v>
      </c>
      <c r="AF209" s="12"/>
    </row>
    <row r="210" spans="1:32" x14ac:dyDescent="0.2">
      <c r="A210" s="7">
        <v>270</v>
      </c>
      <c r="B210" s="8" t="s">
        <v>279</v>
      </c>
      <c r="C210" s="8">
        <v>200</v>
      </c>
      <c r="D210" s="8">
        <v>40</v>
      </c>
      <c r="E210" s="16">
        <v>42937.503472222219</v>
      </c>
      <c r="F210" s="16">
        <v>42937.503518518519</v>
      </c>
      <c r="G210" s="8">
        <v>4.24</v>
      </c>
      <c r="H210" s="8">
        <v>41</v>
      </c>
      <c r="I210" s="8">
        <v>6</v>
      </c>
      <c r="J210" s="8">
        <v>4611</v>
      </c>
      <c r="K210" s="8">
        <v>36</v>
      </c>
      <c r="L210" s="8">
        <v>14</v>
      </c>
      <c r="M210" s="8">
        <v>10</v>
      </c>
      <c r="N210" s="8">
        <v>17</v>
      </c>
      <c r="O210" s="8">
        <v>28118</v>
      </c>
      <c r="P210" s="8" t="s">
        <v>56</v>
      </c>
      <c r="Q210" s="8">
        <v>296680</v>
      </c>
      <c r="R210" s="8">
        <v>1835678</v>
      </c>
      <c r="S210" s="8">
        <v>246972</v>
      </c>
      <c r="T210" s="8">
        <v>18918</v>
      </c>
      <c r="U210" s="14">
        <v>2.3139629364013672</v>
      </c>
      <c r="V210" s="8">
        <v>1</v>
      </c>
      <c r="W210" s="8">
        <v>0</v>
      </c>
      <c r="X210" s="8">
        <v>1</v>
      </c>
      <c r="Y210" s="8">
        <v>1</v>
      </c>
      <c r="Z210" s="8">
        <v>0</v>
      </c>
      <c r="AA210" s="8">
        <v>1</v>
      </c>
      <c r="AB210" s="8">
        <v>1</v>
      </c>
      <c r="AC210" s="8">
        <v>1</v>
      </c>
      <c r="AD210" s="8">
        <v>0</v>
      </c>
      <c r="AE210" s="8">
        <v>0</v>
      </c>
      <c r="AF210" s="9"/>
    </row>
    <row r="211" spans="1:32" x14ac:dyDescent="0.2">
      <c r="A211" s="10">
        <v>94</v>
      </c>
      <c r="B211" s="11" t="s">
        <v>280</v>
      </c>
      <c r="C211" s="11">
        <v>200</v>
      </c>
      <c r="D211" s="11">
        <v>73</v>
      </c>
      <c r="E211" s="18">
        <v>42937.491967592592</v>
      </c>
      <c r="F211" s="18">
        <v>42937.492013888892</v>
      </c>
      <c r="G211" s="11">
        <v>3.17</v>
      </c>
      <c r="H211" s="11">
        <v>48</v>
      </c>
      <c r="I211" s="11">
        <v>15</v>
      </c>
      <c r="J211" s="11">
        <v>6787</v>
      </c>
      <c r="K211" s="11">
        <v>33</v>
      </c>
      <c r="L211" s="11">
        <v>13</v>
      </c>
      <c r="M211" s="11">
        <v>2</v>
      </c>
      <c r="N211" s="11">
        <v>33</v>
      </c>
      <c r="O211" s="11">
        <v>70405</v>
      </c>
      <c r="P211" s="11" t="s">
        <v>56</v>
      </c>
      <c r="Q211" s="11">
        <v>448203</v>
      </c>
      <c r="R211" s="11">
        <v>434807</v>
      </c>
      <c r="S211" s="11">
        <v>2087268</v>
      </c>
      <c r="T211" s="11">
        <v>21672</v>
      </c>
      <c r="U211" s="13">
        <v>2.9204893112182617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1</v>
      </c>
      <c r="AC211" s="11">
        <v>1</v>
      </c>
      <c r="AD211" s="11">
        <v>0</v>
      </c>
      <c r="AE211" s="11">
        <v>1</v>
      </c>
      <c r="AF211" s="12"/>
    </row>
    <row r="212" spans="1:32" x14ac:dyDescent="0.2">
      <c r="A212" s="7">
        <v>217</v>
      </c>
      <c r="B212" s="8" t="s">
        <v>281</v>
      </c>
      <c r="C212" s="8">
        <v>200</v>
      </c>
      <c r="D212" s="8">
        <v>59</v>
      </c>
      <c r="E212" s="16">
        <v>42937.499456018515</v>
      </c>
      <c r="F212" s="16">
        <v>42937.499513888892</v>
      </c>
      <c r="G212" s="8">
        <v>4.8</v>
      </c>
      <c r="H212" s="8">
        <v>164</v>
      </c>
      <c r="I212" s="8">
        <v>72</v>
      </c>
      <c r="J212" s="8">
        <v>42895</v>
      </c>
      <c r="K212" s="8">
        <v>54</v>
      </c>
      <c r="L212" s="8">
        <v>42</v>
      </c>
      <c r="M212" s="8">
        <v>4</v>
      </c>
      <c r="N212" s="8">
        <v>118</v>
      </c>
      <c r="O212" s="8">
        <v>157600</v>
      </c>
      <c r="P212" s="8" t="s">
        <v>56</v>
      </c>
      <c r="Q212" s="8">
        <v>98045</v>
      </c>
      <c r="R212" s="8">
        <v>401248</v>
      </c>
      <c r="S212" s="8">
        <v>1162300</v>
      </c>
      <c r="T212" s="8">
        <v>31927</v>
      </c>
      <c r="U212" s="14">
        <v>1.7653656005859375</v>
      </c>
      <c r="V212" s="8">
        <v>0</v>
      </c>
      <c r="W212" s="8">
        <v>1</v>
      </c>
      <c r="X212" s="8">
        <v>0</v>
      </c>
      <c r="Y212" s="8">
        <v>0</v>
      </c>
      <c r="Z212" s="8">
        <v>1</v>
      </c>
      <c r="AA212" s="8">
        <v>1</v>
      </c>
      <c r="AB212" s="8">
        <v>1</v>
      </c>
      <c r="AC212" s="8">
        <v>1</v>
      </c>
      <c r="AD212" s="8">
        <v>0</v>
      </c>
      <c r="AE212" s="8">
        <v>1</v>
      </c>
      <c r="AF212" s="9"/>
    </row>
    <row r="213" spans="1:32" x14ac:dyDescent="0.2">
      <c r="A213" s="10">
        <v>175</v>
      </c>
      <c r="B213" s="11" t="s">
        <v>282</v>
      </c>
      <c r="C213" s="11">
        <v>200</v>
      </c>
      <c r="D213" s="11">
        <v>73</v>
      </c>
      <c r="E213" s="18">
        <v>42937.496782407405</v>
      </c>
      <c r="F213" s="18">
        <v>42937.496840277781</v>
      </c>
      <c r="G213" s="11">
        <v>4.24</v>
      </c>
      <c r="H213" s="11">
        <v>50</v>
      </c>
      <c r="I213" s="11">
        <v>10</v>
      </c>
      <c r="J213" s="11">
        <v>7410</v>
      </c>
      <c r="K213" s="11">
        <v>5</v>
      </c>
      <c r="L213" s="11">
        <v>13</v>
      </c>
      <c r="M213" s="11">
        <v>1</v>
      </c>
      <c r="N213" s="11">
        <v>36</v>
      </c>
      <c r="O213" s="11">
        <v>94087</v>
      </c>
      <c r="P213" s="11" t="s">
        <v>56</v>
      </c>
      <c r="Q213" s="11">
        <v>164364</v>
      </c>
      <c r="R213" s="11">
        <v>276862</v>
      </c>
      <c r="S213" s="11">
        <v>641241</v>
      </c>
      <c r="T213" s="11">
        <v>59719</v>
      </c>
      <c r="U213" s="13">
        <v>1.1790018081665039</v>
      </c>
      <c r="V213" s="11">
        <v>0</v>
      </c>
      <c r="W213" s="11">
        <v>1</v>
      </c>
      <c r="X213" s="11">
        <v>1</v>
      </c>
      <c r="Y213" s="11">
        <v>0</v>
      </c>
      <c r="Z213" s="11">
        <v>1</v>
      </c>
      <c r="AA213" s="11">
        <v>0</v>
      </c>
      <c r="AB213" s="11">
        <v>1</v>
      </c>
      <c r="AC213" s="11">
        <v>1</v>
      </c>
      <c r="AD213" s="11">
        <v>0</v>
      </c>
      <c r="AE213" s="11">
        <v>1</v>
      </c>
      <c r="AF213" s="12"/>
    </row>
    <row r="214" spans="1:32" x14ac:dyDescent="0.2">
      <c r="A214" s="7">
        <v>467</v>
      </c>
      <c r="B214" s="8" t="s">
        <v>283</v>
      </c>
      <c r="C214" s="8">
        <v>200</v>
      </c>
      <c r="D214" s="8">
        <v>38</v>
      </c>
      <c r="E214" s="16">
        <v>42937.51829861111</v>
      </c>
      <c r="F214" s="16">
        <v>42937.518333333333</v>
      </c>
      <c r="G214" s="8">
        <v>2.2400000000000002</v>
      </c>
      <c r="H214" s="8">
        <v>52</v>
      </c>
      <c r="I214" s="8">
        <v>5</v>
      </c>
      <c r="J214" s="8">
        <v>4225</v>
      </c>
      <c r="K214" s="8">
        <v>46</v>
      </c>
      <c r="L214" s="8">
        <v>6</v>
      </c>
      <c r="M214" s="8">
        <v>5</v>
      </c>
      <c r="N214" s="8">
        <v>41</v>
      </c>
      <c r="O214" s="8">
        <v>35934</v>
      </c>
      <c r="P214" s="8" t="s">
        <v>56</v>
      </c>
      <c r="Q214" s="8">
        <v>158351</v>
      </c>
      <c r="R214" s="8">
        <v>3740498</v>
      </c>
      <c r="S214" s="8">
        <v>441687</v>
      </c>
      <c r="T214" s="8">
        <v>62928</v>
      </c>
      <c r="U214" s="14">
        <v>4.2337398529052734</v>
      </c>
      <c r="V214" s="8">
        <v>0</v>
      </c>
      <c r="W214" s="8">
        <v>0</v>
      </c>
      <c r="X214" s="8">
        <v>0</v>
      </c>
      <c r="Y214" s="8">
        <v>1</v>
      </c>
      <c r="Z214" s="8">
        <v>0</v>
      </c>
      <c r="AA214" s="8">
        <v>0</v>
      </c>
      <c r="AB214" s="8">
        <v>1</v>
      </c>
      <c r="AC214" s="8">
        <v>1</v>
      </c>
      <c r="AD214" s="8">
        <v>0</v>
      </c>
      <c r="AE214" s="8">
        <v>1</v>
      </c>
      <c r="AF214" s="9"/>
    </row>
    <row r="215" spans="1:32" x14ac:dyDescent="0.2">
      <c r="A215" s="10">
        <v>540</v>
      </c>
      <c r="B215" s="11" t="s">
        <v>284</v>
      </c>
      <c r="C215" s="11">
        <v>200</v>
      </c>
      <c r="D215" s="11">
        <v>65</v>
      </c>
      <c r="E215" s="18">
        <v>42937.61482638889</v>
      </c>
      <c r="F215" s="18">
        <v>42937.614884259259</v>
      </c>
      <c r="G215" s="11">
        <v>4.92</v>
      </c>
      <c r="H215" s="11">
        <v>81</v>
      </c>
      <c r="I215" s="11">
        <v>13</v>
      </c>
      <c r="J215" s="11">
        <v>7030</v>
      </c>
      <c r="K215" s="11">
        <v>67</v>
      </c>
      <c r="L215" s="11">
        <v>10</v>
      </c>
      <c r="M215" s="19">
        <v>3</v>
      </c>
      <c r="N215" s="19">
        <v>68</v>
      </c>
      <c r="O215" s="11">
        <v>159143</v>
      </c>
      <c r="P215" s="11" t="s">
        <v>56</v>
      </c>
      <c r="Q215" s="11">
        <v>272571</v>
      </c>
      <c r="R215" s="11">
        <v>74529</v>
      </c>
      <c r="S215" s="11">
        <v>779680</v>
      </c>
      <c r="T215" s="11">
        <v>5814</v>
      </c>
      <c r="U215" s="13">
        <v>1.2318964004516602</v>
      </c>
      <c r="V215" s="11">
        <v>1</v>
      </c>
      <c r="W215" s="11">
        <v>0</v>
      </c>
      <c r="X215" s="11">
        <v>1</v>
      </c>
      <c r="Y215" s="11">
        <v>0</v>
      </c>
      <c r="Z215" s="11">
        <v>1</v>
      </c>
      <c r="AA215" s="11">
        <v>1</v>
      </c>
      <c r="AB215" s="11">
        <v>1</v>
      </c>
      <c r="AC215" s="11">
        <v>1</v>
      </c>
      <c r="AD215" s="11">
        <v>0</v>
      </c>
      <c r="AE215" s="11">
        <v>1</v>
      </c>
      <c r="AF215" s="12"/>
    </row>
    <row r="216" spans="1:32" x14ac:dyDescent="0.2">
      <c r="A216" s="7">
        <v>337</v>
      </c>
      <c r="B216" s="8" t="s">
        <v>285</v>
      </c>
      <c r="C216" s="8">
        <v>200</v>
      </c>
      <c r="D216" s="8">
        <v>82</v>
      </c>
      <c r="E216" s="16">
        <v>42937.508113425924</v>
      </c>
      <c r="F216" s="16">
        <v>42937.508125</v>
      </c>
      <c r="G216" s="8">
        <v>0.72</v>
      </c>
      <c r="H216" s="8">
        <v>12</v>
      </c>
      <c r="I216" s="8">
        <v>4</v>
      </c>
      <c r="J216" s="8">
        <v>860</v>
      </c>
      <c r="K216" s="8">
        <v>9</v>
      </c>
      <c r="L216" s="8" t="s">
        <v>56</v>
      </c>
      <c r="M216" s="8">
        <v>3</v>
      </c>
      <c r="N216" s="8">
        <v>9</v>
      </c>
      <c r="O216" s="8">
        <v>6618</v>
      </c>
      <c r="P216" s="8" t="s">
        <v>56</v>
      </c>
      <c r="Q216" s="8">
        <v>271355</v>
      </c>
      <c r="R216" s="8">
        <v>17579</v>
      </c>
      <c r="S216" s="8" t="s">
        <v>56</v>
      </c>
      <c r="T216" s="8">
        <v>43102</v>
      </c>
      <c r="U216" s="14">
        <v>0.32296562194824219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1</v>
      </c>
      <c r="AC216" s="8">
        <v>0</v>
      </c>
      <c r="AD216" s="8">
        <v>1</v>
      </c>
      <c r="AE216" s="8">
        <v>1</v>
      </c>
      <c r="AF216" s="9"/>
    </row>
    <row r="217" spans="1:32" x14ac:dyDescent="0.2">
      <c r="A217" s="10">
        <v>349</v>
      </c>
      <c r="B217" s="11" t="s">
        <v>286</v>
      </c>
      <c r="C217" s="11">
        <v>200</v>
      </c>
      <c r="D217" s="11">
        <v>86</v>
      </c>
      <c r="E217" s="18">
        <v>42937.508750000001</v>
      </c>
      <c r="F217" s="18">
        <v>42937.508761574078</v>
      </c>
      <c r="G217" s="11">
        <v>1.36</v>
      </c>
      <c r="H217" s="11">
        <v>25</v>
      </c>
      <c r="I217" s="11">
        <v>10</v>
      </c>
      <c r="J217" s="11">
        <v>3638</v>
      </c>
      <c r="K217" s="11">
        <v>13</v>
      </c>
      <c r="L217" s="11">
        <v>6</v>
      </c>
      <c r="M217" s="11">
        <v>6</v>
      </c>
      <c r="N217" s="11">
        <v>13</v>
      </c>
      <c r="O217" s="11">
        <v>20686</v>
      </c>
      <c r="P217" s="11" t="s">
        <v>56</v>
      </c>
      <c r="Q217" s="11">
        <v>12122</v>
      </c>
      <c r="R217" s="11">
        <v>101379</v>
      </c>
      <c r="S217" s="11">
        <v>737565</v>
      </c>
      <c r="T217" s="11">
        <v>61168</v>
      </c>
      <c r="U217" s="13">
        <v>0.88970184326171875</v>
      </c>
      <c r="V217" s="11">
        <v>0</v>
      </c>
      <c r="W217" s="11">
        <v>1</v>
      </c>
      <c r="X217" s="11">
        <v>0</v>
      </c>
      <c r="Y217" s="11">
        <v>0</v>
      </c>
      <c r="Z217" s="11">
        <v>0</v>
      </c>
      <c r="AA217" s="11">
        <v>1</v>
      </c>
      <c r="AB217" s="11">
        <v>1</v>
      </c>
      <c r="AC217" s="11">
        <v>1</v>
      </c>
      <c r="AD217" s="11">
        <v>0</v>
      </c>
      <c r="AE217" s="11">
        <v>1</v>
      </c>
      <c r="AF217" s="12"/>
    </row>
    <row r="218" spans="1:32" x14ac:dyDescent="0.2">
      <c r="A218" s="7">
        <v>457</v>
      </c>
      <c r="B218" s="8" t="s">
        <v>287</v>
      </c>
      <c r="C218" s="8">
        <v>200</v>
      </c>
      <c r="D218" s="8">
        <v>80</v>
      </c>
      <c r="E218" s="16">
        <v>42937.517523148148</v>
      </c>
      <c r="F218" s="16">
        <v>42937.517534722225</v>
      </c>
      <c r="G218" s="8">
        <v>0.97</v>
      </c>
      <c r="H218" s="8">
        <v>43</v>
      </c>
      <c r="I218" s="8">
        <v>6</v>
      </c>
      <c r="J218" s="8">
        <v>4105</v>
      </c>
      <c r="K218" s="8">
        <v>34</v>
      </c>
      <c r="L218" s="8">
        <v>4</v>
      </c>
      <c r="M218" s="8">
        <v>3</v>
      </c>
      <c r="N218" s="8">
        <v>36</v>
      </c>
      <c r="O218" s="8">
        <v>42477</v>
      </c>
      <c r="P218" s="8" t="s">
        <v>56</v>
      </c>
      <c r="Q218" s="8">
        <v>41317</v>
      </c>
      <c r="R218" s="8">
        <v>296931</v>
      </c>
      <c r="S218" s="8">
        <v>261662</v>
      </c>
      <c r="T218" s="8">
        <v>66085</v>
      </c>
      <c r="U218" s="14">
        <v>0.67565155029296875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1</v>
      </c>
      <c r="AC218" s="8">
        <v>1</v>
      </c>
      <c r="AD218" s="8">
        <v>0</v>
      </c>
      <c r="AE218" s="8">
        <v>1</v>
      </c>
      <c r="AF218" s="9"/>
    </row>
    <row r="219" spans="1:32" x14ac:dyDescent="0.2">
      <c r="A219" s="10">
        <v>195</v>
      </c>
      <c r="B219" s="11" t="s">
        <v>288</v>
      </c>
      <c r="C219" s="11">
        <v>200</v>
      </c>
      <c r="D219" s="11">
        <v>89</v>
      </c>
      <c r="E219" s="18">
        <v>42937.498020833336</v>
      </c>
      <c r="F219" s="18">
        <v>42937.498078703706</v>
      </c>
      <c r="G219" s="11">
        <v>4.29</v>
      </c>
      <c r="H219" s="11">
        <v>18</v>
      </c>
      <c r="I219" s="11">
        <v>5</v>
      </c>
      <c r="J219" s="11">
        <v>2371</v>
      </c>
      <c r="K219" s="11">
        <v>13</v>
      </c>
      <c r="L219" s="11">
        <v>4</v>
      </c>
      <c r="M219" s="11">
        <v>1</v>
      </c>
      <c r="N219" s="11">
        <v>13</v>
      </c>
      <c r="O219" s="11">
        <v>19596</v>
      </c>
      <c r="P219" s="11" t="s">
        <v>56</v>
      </c>
      <c r="Q219" s="11">
        <v>161012</v>
      </c>
      <c r="R219" s="11">
        <v>190919</v>
      </c>
      <c r="S219" s="11">
        <v>408223</v>
      </c>
      <c r="T219" s="11">
        <v>15126</v>
      </c>
      <c r="U219" s="13">
        <v>0.75805282592773438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1</v>
      </c>
      <c r="AC219" s="11">
        <v>1</v>
      </c>
      <c r="AD219" s="11">
        <v>0</v>
      </c>
      <c r="AE219" s="11">
        <v>1</v>
      </c>
      <c r="AF219" s="12"/>
    </row>
    <row r="220" spans="1:32" x14ac:dyDescent="0.2">
      <c r="A220" s="7">
        <v>501</v>
      </c>
      <c r="B220" s="8" t="s">
        <v>289</v>
      </c>
      <c r="C220" s="8">
        <v>200</v>
      </c>
      <c r="D220" s="8">
        <v>63</v>
      </c>
      <c r="E220" s="16">
        <v>42937.612199074072</v>
      </c>
      <c r="F220" s="16">
        <v>42937.612291666665</v>
      </c>
      <c r="G220" s="8">
        <v>7.96</v>
      </c>
      <c r="H220" s="8">
        <v>94</v>
      </c>
      <c r="I220" s="8">
        <v>26</v>
      </c>
      <c r="J220" s="8">
        <v>13631</v>
      </c>
      <c r="K220" s="8">
        <v>63</v>
      </c>
      <c r="L220" s="8">
        <v>32</v>
      </c>
      <c r="M220" s="8">
        <v>11</v>
      </c>
      <c r="N220" s="8">
        <v>51</v>
      </c>
      <c r="O220" s="8">
        <v>185565</v>
      </c>
      <c r="P220" s="8" t="s">
        <v>56</v>
      </c>
      <c r="Q220" s="8">
        <v>775022</v>
      </c>
      <c r="R220" s="8">
        <v>713199</v>
      </c>
      <c r="S220" s="8">
        <v>3041938</v>
      </c>
      <c r="T220" s="8">
        <v>250045</v>
      </c>
      <c r="U220" s="14">
        <v>4.7357263565063477</v>
      </c>
      <c r="V220" s="8">
        <v>0</v>
      </c>
      <c r="W220" s="8">
        <v>1</v>
      </c>
      <c r="X220" s="8">
        <v>0</v>
      </c>
      <c r="Y220" s="8">
        <v>0</v>
      </c>
      <c r="Z220" s="8">
        <v>0</v>
      </c>
      <c r="AA220" s="8">
        <v>1</v>
      </c>
      <c r="AB220" s="8">
        <v>1</v>
      </c>
      <c r="AC220" s="8">
        <v>1</v>
      </c>
      <c r="AD220" s="8">
        <v>0</v>
      </c>
      <c r="AE220" s="8">
        <v>1</v>
      </c>
      <c r="AF220" s="9"/>
    </row>
    <row r="221" spans="1:32" x14ac:dyDescent="0.2">
      <c r="A221" s="10">
        <v>478</v>
      </c>
      <c r="B221" s="11" t="s">
        <v>290</v>
      </c>
      <c r="C221" s="11">
        <v>200</v>
      </c>
      <c r="D221" s="11">
        <v>73</v>
      </c>
      <c r="E221" s="18">
        <v>42937.610347222224</v>
      </c>
      <c r="F221" s="18">
        <v>42937.61037037037</v>
      </c>
      <c r="G221" s="11">
        <v>1.35</v>
      </c>
      <c r="H221" s="11">
        <v>27</v>
      </c>
      <c r="I221" s="11">
        <v>3</v>
      </c>
      <c r="J221" s="11">
        <v>1777</v>
      </c>
      <c r="K221" s="11">
        <v>22</v>
      </c>
      <c r="L221" s="11">
        <v>2</v>
      </c>
      <c r="M221" s="11">
        <v>4</v>
      </c>
      <c r="N221" s="11">
        <v>21</v>
      </c>
      <c r="O221" s="11">
        <v>3918</v>
      </c>
      <c r="P221" s="11" t="s">
        <v>56</v>
      </c>
      <c r="Q221" s="11">
        <v>48141</v>
      </c>
      <c r="R221" s="11">
        <v>270930</v>
      </c>
      <c r="S221" s="11">
        <v>106425</v>
      </c>
      <c r="T221" s="11">
        <v>129736</v>
      </c>
      <c r="U221" s="13">
        <v>0.53324699401855469</v>
      </c>
      <c r="V221" s="11">
        <v>0</v>
      </c>
      <c r="W221" s="11">
        <v>1</v>
      </c>
      <c r="X221" s="11">
        <v>0</v>
      </c>
      <c r="Y221" s="11">
        <v>1</v>
      </c>
      <c r="Z221" s="11">
        <v>1</v>
      </c>
      <c r="AA221" s="11">
        <v>1</v>
      </c>
      <c r="AB221" s="11">
        <v>1</v>
      </c>
      <c r="AC221" s="11">
        <v>1</v>
      </c>
      <c r="AD221" s="11">
        <v>0</v>
      </c>
      <c r="AE221" s="11">
        <v>1</v>
      </c>
      <c r="AF221" s="12"/>
    </row>
    <row r="222" spans="1:32" x14ac:dyDescent="0.2">
      <c r="A222" s="7">
        <v>85</v>
      </c>
      <c r="B222" s="8" t="s">
        <v>291</v>
      </c>
      <c r="C222" s="8">
        <v>200</v>
      </c>
      <c r="D222" s="8">
        <v>58</v>
      </c>
      <c r="E222" s="16">
        <v>42937.491493055553</v>
      </c>
      <c r="F222" s="16">
        <v>42937.491527777776</v>
      </c>
      <c r="G222" s="8">
        <v>2.96</v>
      </c>
      <c r="H222" s="8">
        <v>49</v>
      </c>
      <c r="I222" s="8">
        <v>5</v>
      </c>
      <c r="J222" s="8">
        <v>5016</v>
      </c>
      <c r="K222" s="8">
        <v>30</v>
      </c>
      <c r="L222" s="8">
        <v>12</v>
      </c>
      <c r="M222" s="8">
        <v>5</v>
      </c>
      <c r="N222" s="8">
        <v>32</v>
      </c>
      <c r="O222" s="8">
        <v>36656</v>
      </c>
      <c r="P222" s="8" t="s">
        <v>56</v>
      </c>
      <c r="Q222" s="8">
        <v>107772</v>
      </c>
      <c r="R222" s="8">
        <v>554553</v>
      </c>
      <c r="S222" s="8">
        <v>260704</v>
      </c>
      <c r="T222" s="8">
        <v>23580</v>
      </c>
      <c r="U222" s="14">
        <v>0.93771457672119141</v>
      </c>
      <c r="V222" s="8">
        <v>0</v>
      </c>
      <c r="W222" s="8">
        <v>1</v>
      </c>
      <c r="X222" s="8">
        <v>1</v>
      </c>
      <c r="Y222" s="8">
        <v>1</v>
      </c>
      <c r="Z222" s="8">
        <v>0</v>
      </c>
      <c r="AA222" s="8">
        <v>1</v>
      </c>
      <c r="AB222" s="8">
        <v>1</v>
      </c>
      <c r="AC222" s="8">
        <v>1</v>
      </c>
      <c r="AD222" s="8">
        <v>0</v>
      </c>
      <c r="AE222" s="8">
        <v>1</v>
      </c>
      <c r="AF222" s="9"/>
    </row>
    <row r="223" spans="1:32" x14ac:dyDescent="0.2">
      <c r="A223" s="10">
        <v>536</v>
      </c>
      <c r="B223" s="11" t="s">
        <v>292</v>
      </c>
      <c r="C223" s="11">
        <v>200</v>
      </c>
      <c r="D223" s="11">
        <v>43</v>
      </c>
      <c r="E223" s="18">
        <v>42937.614432870374</v>
      </c>
      <c r="F223" s="18">
        <v>42937.614548611113</v>
      </c>
      <c r="G223" s="11">
        <v>9.9</v>
      </c>
      <c r="H223" s="11">
        <v>71</v>
      </c>
      <c r="I223" s="11">
        <v>10</v>
      </c>
      <c r="J223" s="11">
        <v>6935</v>
      </c>
      <c r="K223" s="11">
        <v>43</v>
      </c>
      <c r="L223" s="11">
        <v>24</v>
      </c>
      <c r="M223" s="19">
        <v>8</v>
      </c>
      <c r="N223" s="19">
        <v>39</v>
      </c>
      <c r="O223" s="11">
        <v>38585</v>
      </c>
      <c r="P223" s="11" t="s">
        <v>56</v>
      </c>
      <c r="Q223" s="11">
        <v>284394</v>
      </c>
      <c r="R223" s="11">
        <v>662528</v>
      </c>
      <c r="S223" s="11">
        <v>764299</v>
      </c>
      <c r="T223" s="11">
        <v>96616</v>
      </c>
      <c r="U223" s="13">
        <v>1.7608852386474609</v>
      </c>
      <c r="V223" s="11">
        <v>0</v>
      </c>
      <c r="W223" s="11">
        <v>1</v>
      </c>
      <c r="X223" s="11">
        <v>1</v>
      </c>
      <c r="Y223" s="11">
        <v>1</v>
      </c>
      <c r="Z223" s="11">
        <v>1</v>
      </c>
      <c r="AA223" s="11">
        <v>1</v>
      </c>
      <c r="AB223" s="11">
        <v>1</v>
      </c>
      <c r="AC223" s="11">
        <v>1</v>
      </c>
      <c r="AD223" s="11">
        <v>0</v>
      </c>
      <c r="AE223" s="11">
        <v>1</v>
      </c>
      <c r="AF223" s="12"/>
    </row>
    <row r="224" spans="1:32" x14ac:dyDescent="0.2">
      <c r="A224" s="7">
        <v>247</v>
      </c>
      <c r="B224" s="8" t="s">
        <v>293</v>
      </c>
      <c r="C224" s="8">
        <v>200</v>
      </c>
      <c r="D224" s="8">
        <v>86</v>
      </c>
      <c r="E224" s="16">
        <v>42937.501736111109</v>
      </c>
      <c r="F224" s="16">
        <v>42937.501747685186</v>
      </c>
      <c r="G224" s="8">
        <v>1.63</v>
      </c>
      <c r="H224" s="8">
        <v>17</v>
      </c>
      <c r="I224" s="8">
        <v>1</v>
      </c>
      <c r="J224" s="8">
        <v>1154</v>
      </c>
      <c r="K224" s="8">
        <v>16</v>
      </c>
      <c r="L224" s="8" t="s">
        <v>56</v>
      </c>
      <c r="M224" s="8">
        <v>1</v>
      </c>
      <c r="N224" s="8">
        <v>16</v>
      </c>
      <c r="O224" s="8">
        <v>7219</v>
      </c>
      <c r="P224" s="8" t="s">
        <v>56</v>
      </c>
      <c r="Q224" s="8">
        <v>5091</v>
      </c>
      <c r="R224" s="8">
        <v>215902</v>
      </c>
      <c r="S224" s="8" t="s">
        <v>56</v>
      </c>
      <c r="T224" s="8" t="s">
        <v>56</v>
      </c>
      <c r="U224" s="14">
        <v>0.21763992309570312</v>
      </c>
      <c r="V224" s="8">
        <v>0</v>
      </c>
      <c r="W224" s="8">
        <v>1</v>
      </c>
      <c r="X224" s="8">
        <v>1</v>
      </c>
      <c r="Y224" s="8">
        <v>1</v>
      </c>
      <c r="Z224" s="8">
        <v>0</v>
      </c>
      <c r="AA224" s="8">
        <v>0</v>
      </c>
      <c r="AB224" s="8">
        <v>1</v>
      </c>
      <c r="AC224" s="8">
        <v>1</v>
      </c>
      <c r="AD224" s="8">
        <v>0</v>
      </c>
      <c r="AE224" s="8">
        <v>1</v>
      </c>
      <c r="AF224" s="9"/>
    </row>
    <row r="225" spans="1:32" x14ac:dyDescent="0.2">
      <c r="A225" s="10">
        <v>210</v>
      </c>
      <c r="B225" s="11" t="s">
        <v>294</v>
      </c>
      <c r="C225" s="11">
        <v>200</v>
      </c>
      <c r="D225" s="11">
        <v>83</v>
      </c>
      <c r="E225" s="18">
        <v>42937.499305555553</v>
      </c>
      <c r="F225" s="18">
        <v>42937.499340277776</v>
      </c>
      <c r="G225" s="11">
        <v>2.4700000000000002</v>
      </c>
      <c r="H225" s="11">
        <v>35</v>
      </c>
      <c r="I225" s="11">
        <v>8</v>
      </c>
      <c r="J225" s="11">
        <v>6446</v>
      </c>
      <c r="K225" s="11">
        <v>20</v>
      </c>
      <c r="L225" s="11">
        <v>4</v>
      </c>
      <c r="M225" s="11">
        <v>8</v>
      </c>
      <c r="N225" s="11">
        <v>23</v>
      </c>
      <c r="O225" s="11">
        <v>199421</v>
      </c>
      <c r="P225" s="11" t="s">
        <v>56</v>
      </c>
      <c r="Q225" s="11">
        <v>698965</v>
      </c>
      <c r="R225" s="11">
        <v>500571</v>
      </c>
      <c r="S225" s="11">
        <v>1027891</v>
      </c>
      <c r="T225" s="11">
        <v>126733</v>
      </c>
      <c r="U225" s="13">
        <v>2.4352846145629883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1</v>
      </c>
      <c r="AC225" s="11">
        <v>1</v>
      </c>
      <c r="AD225" s="11">
        <v>0</v>
      </c>
      <c r="AE225" s="11">
        <v>1</v>
      </c>
      <c r="AF225" s="12"/>
    </row>
    <row r="226" spans="1:32" x14ac:dyDescent="0.2">
      <c r="A226" s="7">
        <v>262</v>
      </c>
      <c r="B226" s="8" t="s">
        <v>295</v>
      </c>
      <c r="C226" s="8">
        <v>200</v>
      </c>
      <c r="D226" s="8">
        <v>82</v>
      </c>
      <c r="E226" s="16">
        <v>42937.502615740741</v>
      </c>
      <c r="F226" s="16">
        <v>42937.502638888887</v>
      </c>
      <c r="G226" s="8">
        <v>1.7</v>
      </c>
      <c r="H226" s="8">
        <v>29</v>
      </c>
      <c r="I226" s="8">
        <v>8</v>
      </c>
      <c r="J226" s="8">
        <v>3248</v>
      </c>
      <c r="K226" s="8">
        <v>21</v>
      </c>
      <c r="L226" s="8">
        <v>12</v>
      </c>
      <c r="M226" s="8">
        <v>3</v>
      </c>
      <c r="N226" s="8">
        <v>14</v>
      </c>
      <c r="O226" s="8">
        <v>21120</v>
      </c>
      <c r="P226" s="8" t="s">
        <v>56</v>
      </c>
      <c r="Q226" s="8">
        <v>23618</v>
      </c>
      <c r="R226" s="8">
        <v>149708</v>
      </c>
      <c r="S226" s="8">
        <v>305316</v>
      </c>
      <c r="T226" s="8">
        <v>2070</v>
      </c>
      <c r="U226" s="14">
        <v>0.47858428955078125</v>
      </c>
      <c r="V226" s="8">
        <v>0</v>
      </c>
      <c r="W226" s="8">
        <v>1</v>
      </c>
      <c r="X226" s="8">
        <v>1</v>
      </c>
      <c r="Y226" s="8">
        <v>1</v>
      </c>
      <c r="Z226" s="8">
        <v>0</v>
      </c>
      <c r="AA226" s="8">
        <v>1</v>
      </c>
      <c r="AB226" s="8">
        <v>1</v>
      </c>
      <c r="AC226" s="8">
        <v>0</v>
      </c>
      <c r="AD226" s="8">
        <v>0</v>
      </c>
      <c r="AE226" s="8">
        <v>1</v>
      </c>
      <c r="AF226" s="9"/>
    </row>
    <row r="227" spans="1:32" x14ac:dyDescent="0.2">
      <c r="A227" s="10">
        <v>272</v>
      </c>
      <c r="B227" s="11" t="s">
        <v>296</v>
      </c>
      <c r="C227" s="11">
        <v>200</v>
      </c>
      <c r="D227" s="11">
        <v>55</v>
      </c>
      <c r="E227" s="18">
        <v>42937.503750000003</v>
      </c>
      <c r="F227" s="18">
        <v>42937.503796296296</v>
      </c>
      <c r="G227" s="11">
        <v>3.96</v>
      </c>
      <c r="H227" s="11">
        <v>38</v>
      </c>
      <c r="I227" s="11">
        <v>6</v>
      </c>
      <c r="J227" s="11">
        <v>4428</v>
      </c>
      <c r="K227" s="11">
        <v>20</v>
      </c>
      <c r="L227" s="11">
        <v>12</v>
      </c>
      <c r="M227" s="11">
        <v>6</v>
      </c>
      <c r="N227" s="11">
        <v>20</v>
      </c>
      <c r="O227" s="11">
        <v>34573</v>
      </c>
      <c r="P227" s="11" t="s">
        <v>56</v>
      </c>
      <c r="Q227" s="11">
        <v>135676</v>
      </c>
      <c r="R227" s="11">
        <v>1061168</v>
      </c>
      <c r="S227" s="11">
        <v>224393</v>
      </c>
      <c r="T227" s="11">
        <v>2249</v>
      </c>
      <c r="U227" s="13">
        <v>1.3905134201049805</v>
      </c>
      <c r="V227" s="11">
        <v>1</v>
      </c>
      <c r="W227" s="11">
        <v>1</v>
      </c>
      <c r="X227" s="11">
        <v>1</v>
      </c>
      <c r="Y227" s="11">
        <v>1</v>
      </c>
      <c r="Z227" s="11">
        <v>1</v>
      </c>
      <c r="AA227" s="11">
        <v>1</v>
      </c>
      <c r="AB227" s="11">
        <v>1</v>
      </c>
      <c r="AC227" s="11">
        <v>1</v>
      </c>
      <c r="AD227" s="11">
        <v>0</v>
      </c>
      <c r="AE227" s="11">
        <v>1</v>
      </c>
      <c r="AF227" s="12"/>
    </row>
    <row r="228" spans="1:32" x14ac:dyDescent="0.2">
      <c r="A228" s="7">
        <v>280</v>
      </c>
      <c r="B228" s="8" t="s">
        <v>297</v>
      </c>
      <c r="C228" s="8">
        <v>200</v>
      </c>
      <c r="D228" s="8">
        <v>25</v>
      </c>
      <c r="E228" s="16">
        <v>42937.504560185182</v>
      </c>
      <c r="F228" s="16">
        <v>42937.504687499997</v>
      </c>
      <c r="G228" s="8">
        <v>11.13</v>
      </c>
      <c r="H228" s="8">
        <v>34</v>
      </c>
      <c r="I228" s="8">
        <v>4</v>
      </c>
      <c r="J228" s="8">
        <v>3489</v>
      </c>
      <c r="K228" s="8">
        <v>17</v>
      </c>
      <c r="L228" s="8">
        <v>7</v>
      </c>
      <c r="M228" s="8">
        <v>12</v>
      </c>
      <c r="N228" s="8">
        <v>15</v>
      </c>
      <c r="O228" s="8">
        <v>20467</v>
      </c>
      <c r="P228" s="8" t="s">
        <v>56</v>
      </c>
      <c r="Q228" s="8">
        <v>252014</v>
      </c>
      <c r="R228" s="8">
        <v>2803195</v>
      </c>
      <c r="S228" s="8">
        <v>154954</v>
      </c>
      <c r="T228" s="8">
        <v>703</v>
      </c>
      <c r="U228" s="14">
        <v>3.081639289855957</v>
      </c>
      <c r="V228" s="8">
        <v>0</v>
      </c>
      <c r="W228" s="8">
        <v>1</v>
      </c>
      <c r="X228" s="8">
        <v>1</v>
      </c>
      <c r="Y228" s="8">
        <v>1</v>
      </c>
      <c r="Z228" s="8">
        <v>1</v>
      </c>
      <c r="AA228" s="8">
        <v>1</v>
      </c>
      <c r="AB228" s="8">
        <v>1</v>
      </c>
      <c r="AC228" s="8">
        <v>1</v>
      </c>
      <c r="AD228" s="8">
        <v>0</v>
      </c>
      <c r="AE228" s="8">
        <v>1</v>
      </c>
      <c r="AF228" s="9"/>
    </row>
    <row r="229" spans="1:32" x14ac:dyDescent="0.2">
      <c r="A229" s="10">
        <v>61</v>
      </c>
      <c r="B229" s="11" t="s">
        <v>298</v>
      </c>
      <c r="C229" s="11">
        <v>200</v>
      </c>
      <c r="D229" s="11">
        <v>80</v>
      </c>
      <c r="E229" s="18">
        <v>42937.490069444444</v>
      </c>
      <c r="F229" s="18">
        <v>42937.490081018521</v>
      </c>
      <c r="G229" s="11">
        <v>0.62</v>
      </c>
      <c r="H229" s="11">
        <v>19</v>
      </c>
      <c r="I229" s="11">
        <v>3</v>
      </c>
      <c r="J229" s="11">
        <v>1577</v>
      </c>
      <c r="K229" s="11">
        <v>17</v>
      </c>
      <c r="L229" s="11">
        <v>5</v>
      </c>
      <c r="M229" s="11">
        <v>3</v>
      </c>
      <c r="N229" s="11">
        <v>11</v>
      </c>
      <c r="O229" s="11">
        <v>15912</v>
      </c>
      <c r="P229" s="11" t="s">
        <v>56</v>
      </c>
      <c r="Q229" s="11">
        <v>12867</v>
      </c>
      <c r="R229" s="11">
        <v>41527</v>
      </c>
      <c r="S229" s="11">
        <v>299184</v>
      </c>
      <c r="T229" s="11" t="s">
        <v>56</v>
      </c>
      <c r="U229" s="13">
        <v>0.35237312316894531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1</v>
      </c>
      <c r="AB229" s="11">
        <v>1</v>
      </c>
      <c r="AC229" s="11">
        <v>1</v>
      </c>
      <c r="AD229" s="11">
        <v>0</v>
      </c>
      <c r="AE229" s="11">
        <v>1</v>
      </c>
      <c r="AF229" s="12"/>
    </row>
    <row r="230" spans="1:32" x14ac:dyDescent="0.2">
      <c r="A230" s="7">
        <v>157</v>
      </c>
      <c r="B230" s="8" t="s">
        <v>299</v>
      </c>
      <c r="C230" s="8">
        <v>200</v>
      </c>
      <c r="D230" s="8">
        <v>81</v>
      </c>
      <c r="E230" s="16">
        <v>42937.49527777778</v>
      </c>
      <c r="F230" s="16">
        <v>42937.495312500003</v>
      </c>
      <c r="G230" s="8">
        <v>2.37</v>
      </c>
      <c r="H230" s="8">
        <v>54</v>
      </c>
      <c r="I230" s="8">
        <v>20</v>
      </c>
      <c r="J230" s="8">
        <v>11414</v>
      </c>
      <c r="K230" s="8">
        <v>35</v>
      </c>
      <c r="L230" s="8">
        <v>12</v>
      </c>
      <c r="M230" s="8">
        <v>2</v>
      </c>
      <c r="N230" s="8">
        <v>40</v>
      </c>
      <c r="O230" s="8">
        <v>43558</v>
      </c>
      <c r="P230" s="8" t="s">
        <v>56</v>
      </c>
      <c r="Q230" s="8">
        <v>329633</v>
      </c>
      <c r="R230" s="8">
        <v>133143</v>
      </c>
      <c r="S230" s="8">
        <v>1109036</v>
      </c>
      <c r="T230" s="8">
        <v>126605</v>
      </c>
      <c r="U230" s="14">
        <v>1.6612768173217773</v>
      </c>
      <c r="V230" s="8">
        <v>0</v>
      </c>
      <c r="W230" s="8">
        <v>1</v>
      </c>
      <c r="X230" s="8">
        <v>0</v>
      </c>
      <c r="Y230" s="8">
        <v>0</v>
      </c>
      <c r="Z230" s="8">
        <v>0</v>
      </c>
      <c r="AA230" s="8">
        <v>0</v>
      </c>
      <c r="AB230" s="8">
        <v>1</v>
      </c>
      <c r="AC230" s="8">
        <v>1</v>
      </c>
      <c r="AD230" s="8">
        <v>0</v>
      </c>
      <c r="AE230" s="8">
        <v>1</v>
      </c>
      <c r="AF230" s="9"/>
    </row>
    <row r="231" spans="1:32" x14ac:dyDescent="0.2">
      <c r="A231" s="10">
        <v>330</v>
      </c>
      <c r="B231" s="11" t="s">
        <v>300</v>
      </c>
      <c r="C231" s="11">
        <v>200</v>
      </c>
      <c r="D231" s="11">
        <v>73</v>
      </c>
      <c r="E231" s="18">
        <v>42937.507824074077</v>
      </c>
      <c r="F231" s="18">
        <v>42937.507905092592</v>
      </c>
      <c r="G231" s="11">
        <v>7.96</v>
      </c>
      <c r="H231" s="11">
        <v>106</v>
      </c>
      <c r="I231" s="11">
        <v>29</v>
      </c>
      <c r="J231" s="11">
        <v>20221</v>
      </c>
      <c r="K231" s="11">
        <v>69</v>
      </c>
      <c r="L231" s="11">
        <v>33</v>
      </c>
      <c r="M231" s="11">
        <v>8</v>
      </c>
      <c r="N231" s="11">
        <v>65</v>
      </c>
      <c r="O231" s="11">
        <v>158162</v>
      </c>
      <c r="P231" s="11" t="s">
        <v>56</v>
      </c>
      <c r="Q231" s="11">
        <v>430768</v>
      </c>
      <c r="R231" s="11">
        <v>457167</v>
      </c>
      <c r="S231" s="11">
        <v>3940412</v>
      </c>
      <c r="T231" s="11">
        <v>73984</v>
      </c>
      <c r="U231" s="13">
        <v>4.8260622024536133</v>
      </c>
      <c r="V231" s="11">
        <v>1</v>
      </c>
      <c r="W231" s="11">
        <v>1</v>
      </c>
      <c r="X231" s="11">
        <v>1</v>
      </c>
      <c r="Y231" s="11">
        <v>0</v>
      </c>
      <c r="Z231" s="11">
        <v>0</v>
      </c>
      <c r="AA231" s="11">
        <v>1</v>
      </c>
      <c r="AB231" s="11">
        <v>1</v>
      </c>
      <c r="AC231" s="11">
        <v>1</v>
      </c>
      <c r="AD231" s="11">
        <v>0</v>
      </c>
      <c r="AE231" s="11">
        <v>1</v>
      </c>
      <c r="AF231" s="12"/>
    </row>
    <row r="232" spans="1:32" x14ac:dyDescent="0.2">
      <c r="A232" s="7">
        <v>308</v>
      </c>
      <c r="B232" s="8" t="s">
        <v>301</v>
      </c>
      <c r="C232" s="8">
        <v>200</v>
      </c>
      <c r="D232" s="8">
        <v>71</v>
      </c>
      <c r="E232" s="16">
        <v>42937.506655092591</v>
      </c>
      <c r="F232" s="16">
        <v>42937.506678240738</v>
      </c>
      <c r="G232" s="8">
        <v>2.63</v>
      </c>
      <c r="H232" s="8">
        <v>26</v>
      </c>
      <c r="I232" s="8">
        <v>3</v>
      </c>
      <c r="J232" s="8">
        <v>3127</v>
      </c>
      <c r="K232" s="8">
        <v>15</v>
      </c>
      <c r="L232" s="8">
        <v>5</v>
      </c>
      <c r="M232" s="8">
        <v>6</v>
      </c>
      <c r="N232" s="8">
        <v>15</v>
      </c>
      <c r="O232" s="8">
        <v>24011</v>
      </c>
      <c r="P232" s="8" t="s">
        <v>56</v>
      </c>
      <c r="Q232" s="8">
        <v>97856</v>
      </c>
      <c r="R232" s="8">
        <v>136940</v>
      </c>
      <c r="S232" s="8">
        <v>169649</v>
      </c>
      <c r="T232" s="8">
        <v>574</v>
      </c>
      <c r="U232" s="14">
        <v>0.40915489196777344</v>
      </c>
      <c r="V232" s="8">
        <v>0</v>
      </c>
      <c r="W232" s="8">
        <v>1</v>
      </c>
      <c r="X232" s="8">
        <v>1</v>
      </c>
      <c r="Y232" s="8">
        <v>1</v>
      </c>
      <c r="Z232" s="8">
        <v>1</v>
      </c>
      <c r="AA232" s="8">
        <v>1</v>
      </c>
      <c r="AB232" s="8">
        <v>1</v>
      </c>
      <c r="AC232" s="8">
        <v>1</v>
      </c>
      <c r="AD232" s="8">
        <v>0</v>
      </c>
      <c r="AE232" s="8">
        <v>1</v>
      </c>
      <c r="AF232" s="9"/>
    </row>
    <row r="233" spans="1:32" x14ac:dyDescent="0.2">
      <c r="A233" s="10">
        <v>183</v>
      </c>
      <c r="B233" s="11" t="s">
        <v>302</v>
      </c>
      <c r="C233" s="11">
        <v>200</v>
      </c>
      <c r="D233" s="11">
        <v>90</v>
      </c>
      <c r="E233" s="18">
        <v>42937.497048611112</v>
      </c>
      <c r="F233" s="18">
        <v>42937.497071759259</v>
      </c>
      <c r="G233" s="11">
        <v>2.64</v>
      </c>
      <c r="H233" s="11">
        <v>61</v>
      </c>
      <c r="I233" s="11">
        <v>24</v>
      </c>
      <c r="J233" s="11">
        <v>11495</v>
      </c>
      <c r="K233" s="11">
        <v>20</v>
      </c>
      <c r="L233" s="11">
        <v>19</v>
      </c>
      <c r="M233" s="11">
        <v>4</v>
      </c>
      <c r="N233" s="11">
        <v>38</v>
      </c>
      <c r="O233" s="11">
        <v>45106</v>
      </c>
      <c r="P233" s="11" t="s">
        <v>56</v>
      </c>
      <c r="Q233" s="11">
        <v>381510</v>
      </c>
      <c r="R233" s="11">
        <v>75713</v>
      </c>
      <c r="S233" s="11">
        <v>716333</v>
      </c>
      <c r="T233" s="11">
        <v>172354</v>
      </c>
      <c r="U233" s="13">
        <v>1.3265762329101562</v>
      </c>
      <c r="V233" s="11">
        <v>0</v>
      </c>
      <c r="W233" s="11">
        <v>1</v>
      </c>
      <c r="X233" s="11">
        <v>0</v>
      </c>
      <c r="Y233" s="11">
        <v>0</v>
      </c>
      <c r="Z233" s="11">
        <v>0</v>
      </c>
      <c r="AA233" s="11">
        <v>1</v>
      </c>
      <c r="AB233" s="11">
        <v>0</v>
      </c>
      <c r="AC233" s="11">
        <v>0</v>
      </c>
      <c r="AD233" s="11">
        <v>0</v>
      </c>
      <c r="AE233" s="11">
        <v>1</v>
      </c>
      <c r="AF233" s="12"/>
    </row>
    <row r="234" spans="1:32" x14ac:dyDescent="0.2">
      <c r="A234" s="7">
        <v>51</v>
      </c>
      <c r="B234" s="8" t="s">
        <v>303</v>
      </c>
      <c r="C234" s="8">
        <v>200</v>
      </c>
      <c r="D234" s="8">
        <v>23</v>
      </c>
      <c r="E234" s="16">
        <v>42937.489618055559</v>
      </c>
      <c r="F234" s="16">
        <v>42937.489675925928</v>
      </c>
      <c r="G234" s="8">
        <v>4.88</v>
      </c>
      <c r="H234" s="8">
        <v>57</v>
      </c>
      <c r="I234" s="8">
        <v>8</v>
      </c>
      <c r="J234" s="8">
        <v>7266</v>
      </c>
      <c r="K234" s="8">
        <v>22</v>
      </c>
      <c r="L234" s="8">
        <v>13</v>
      </c>
      <c r="M234" s="8">
        <v>7</v>
      </c>
      <c r="N234" s="8">
        <v>37</v>
      </c>
      <c r="O234" s="8">
        <v>102950</v>
      </c>
      <c r="P234" s="8" t="s">
        <v>56</v>
      </c>
      <c r="Q234" s="8">
        <v>1197771</v>
      </c>
      <c r="R234" s="8">
        <v>1074435</v>
      </c>
      <c r="S234" s="8">
        <v>713798</v>
      </c>
      <c r="T234" s="8">
        <v>202899</v>
      </c>
      <c r="U234" s="14">
        <v>3.1393556594848633</v>
      </c>
      <c r="V234" s="8">
        <v>1</v>
      </c>
      <c r="W234" s="8">
        <v>1</v>
      </c>
      <c r="X234" s="8">
        <v>1</v>
      </c>
      <c r="Y234" s="8">
        <v>1</v>
      </c>
      <c r="Z234" s="8">
        <v>0</v>
      </c>
      <c r="AA234" s="8">
        <v>1</v>
      </c>
      <c r="AB234" s="8">
        <v>1</v>
      </c>
      <c r="AC234" s="8">
        <v>1</v>
      </c>
      <c r="AD234" s="8">
        <v>1</v>
      </c>
      <c r="AE234" s="8">
        <v>1</v>
      </c>
      <c r="AF234" s="9"/>
    </row>
    <row r="235" spans="1:32" x14ac:dyDescent="0.2">
      <c r="A235" s="10">
        <v>80</v>
      </c>
      <c r="B235" s="11" t="s">
        <v>304</v>
      </c>
      <c r="C235" s="11">
        <v>200</v>
      </c>
      <c r="D235" s="11">
        <v>73</v>
      </c>
      <c r="E235" s="18">
        <v>42937.491087962961</v>
      </c>
      <c r="F235" s="18">
        <v>42937.491111111114</v>
      </c>
      <c r="G235" s="11">
        <v>1.37</v>
      </c>
      <c r="H235" s="11">
        <v>13</v>
      </c>
      <c r="I235" s="11">
        <v>2</v>
      </c>
      <c r="J235" s="11">
        <v>969</v>
      </c>
      <c r="K235" s="11">
        <v>11</v>
      </c>
      <c r="L235" s="11">
        <v>4</v>
      </c>
      <c r="M235" s="11" t="s">
        <v>56</v>
      </c>
      <c r="N235" s="11">
        <v>9</v>
      </c>
      <c r="O235" s="11">
        <v>6290</v>
      </c>
      <c r="P235" s="11" t="s">
        <v>56</v>
      </c>
      <c r="Q235" s="11" t="s">
        <v>56</v>
      </c>
      <c r="R235" s="11">
        <v>852618</v>
      </c>
      <c r="S235" s="11">
        <v>130438</v>
      </c>
      <c r="T235" s="11" t="s">
        <v>56</v>
      </c>
      <c r="U235" s="13">
        <v>0.94351387023925781</v>
      </c>
      <c r="V235" s="11">
        <v>0</v>
      </c>
      <c r="W235" s="11">
        <v>1</v>
      </c>
      <c r="X235" s="11">
        <v>0</v>
      </c>
      <c r="Y235" s="11">
        <v>0</v>
      </c>
      <c r="Z235" s="11">
        <v>0</v>
      </c>
      <c r="AA235" s="11">
        <v>1</v>
      </c>
      <c r="AB235" s="11">
        <v>1</v>
      </c>
      <c r="AC235" s="11">
        <v>1</v>
      </c>
      <c r="AD235" s="11">
        <v>0</v>
      </c>
      <c r="AE235" s="11">
        <v>1</v>
      </c>
      <c r="AF235" s="12"/>
    </row>
    <row r="236" spans="1:32" x14ac:dyDescent="0.2">
      <c r="A236" s="7">
        <v>116</v>
      </c>
      <c r="B236" s="8" t="s">
        <v>305</v>
      </c>
      <c r="C236" s="8">
        <v>200</v>
      </c>
      <c r="D236" s="8">
        <v>78</v>
      </c>
      <c r="E236" s="16">
        <v>42937.49287037037</v>
      </c>
      <c r="F236" s="16">
        <v>42937.492881944447</v>
      </c>
      <c r="G236" s="8">
        <v>1.4</v>
      </c>
      <c r="H236" s="8">
        <v>36</v>
      </c>
      <c r="I236" s="8">
        <v>9</v>
      </c>
      <c r="J236" s="8">
        <v>7191</v>
      </c>
      <c r="K236" s="8">
        <v>26</v>
      </c>
      <c r="L236" s="8">
        <v>13</v>
      </c>
      <c r="M236" s="8">
        <v>3</v>
      </c>
      <c r="N236" s="8">
        <v>20</v>
      </c>
      <c r="O236" s="8">
        <v>60425</v>
      </c>
      <c r="P236" s="8" t="s">
        <v>56</v>
      </c>
      <c r="Q236" s="8">
        <v>10615</v>
      </c>
      <c r="R236" s="8">
        <v>146161</v>
      </c>
      <c r="S236" s="8">
        <v>408007</v>
      </c>
      <c r="T236" s="8">
        <v>1408</v>
      </c>
      <c r="U236" s="14">
        <v>0.59758758544921875</v>
      </c>
      <c r="V236" s="8">
        <v>0</v>
      </c>
      <c r="W236" s="8">
        <v>0</v>
      </c>
      <c r="X236" s="8">
        <v>0</v>
      </c>
      <c r="Y236" s="8">
        <v>0</v>
      </c>
      <c r="Z236" s="8">
        <v>1</v>
      </c>
      <c r="AA236" s="8">
        <v>0</v>
      </c>
      <c r="AB236" s="8">
        <v>1</v>
      </c>
      <c r="AC236" s="8">
        <v>1</v>
      </c>
      <c r="AD236" s="8">
        <v>0</v>
      </c>
      <c r="AE236" s="8">
        <v>1</v>
      </c>
      <c r="AF236" s="9"/>
    </row>
    <row r="237" spans="1:32" x14ac:dyDescent="0.2">
      <c r="A237" s="10">
        <v>289</v>
      </c>
      <c r="B237" s="11" t="s">
        <v>306</v>
      </c>
      <c r="C237" s="11">
        <v>200</v>
      </c>
      <c r="D237" s="11">
        <v>56</v>
      </c>
      <c r="E237" s="18">
        <v>42937.505486111113</v>
      </c>
      <c r="F237" s="18">
        <v>42937.505497685182</v>
      </c>
      <c r="G237" s="11">
        <v>1.05</v>
      </c>
      <c r="H237" s="11">
        <v>26</v>
      </c>
      <c r="I237" s="11">
        <v>4</v>
      </c>
      <c r="J237" s="11">
        <v>1646</v>
      </c>
      <c r="K237" s="11">
        <v>23</v>
      </c>
      <c r="L237" s="11">
        <v>7</v>
      </c>
      <c r="M237" s="11">
        <v>4</v>
      </c>
      <c r="N237" s="11">
        <v>15</v>
      </c>
      <c r="O237" s="11">
        <v>7990</v>
      </c>
      <c r="P237" s="11" t="s">
        <v>56</v>
      </c>
      <c r="Q237" s="11">
        <v>14236</v>
      </c>
      <c r="R237" s="11">
        <v>810003</v>
      </c>
      <c r="S237" s="11">
        <v>187228</v>
      </c>
      <c r="T237" s="11">
        <v>26496</v>
      </c>
      <c r="U237" s="13">
        <v>0.99749851226806641</v>
      </c>
      <c r="V237" s="11">
        <v>0</v>
      </c>
      <c r="W237" s="11">
        <v>1</v>
      </c>
      <c r="X237" s="11">
        <v>0</v>
      </c>
      <c r="Y237" s="11">
        <v>1</v>
      </c>
      <c r="Z237" s="11">
        <v>0</v>
      </c>
      <c r="AA237" s="11">
        <v>1</v>
      </c>
      <c r="AB237" s="11">
        <v>1</v>
      </c>
      <c r="AC237" s="11">
        <v>1</v>
      </c>
      <c r="AD237" s="11">
        <v>0</v>
      </c>
      <c r="AE237" s="11">
        <v>1</v>
      </c>
      <c r="AF237" s="12"/>
    </row>
    <row r="238" spans="1:32" x14ac:dyDescent="0.2">
      <c r="A238" s="7">
        <v>2</v>
      </c>
      <c r="B238" s="8" t="s">
        <v>307</v>
      </c>
      <c r="C238" s="8">
        <v>200</v>
      </c>
      <c r="D238" s="8">
        <v>47</v>
      </c>
      <c r="E238" s="16">
        <v>42937.486747685187</v>
      </c>
      <c r="F238" s="16">
        <v>42937.486759259256</v>
      </c>
      <c r="G238" s="8">
        <v>1.62</v>
      </c>
      <c r="H238" s="8">
        <v>49</v>
      </c>
      <c r="I238" s="8">
        <v>8</v>
      </c>
      <c r="J238" s="8">
        <v>6628</v>
      </c>
      <c r="K238" s="8">
        <v>5</v>
      </c>
      <c r="L238" s="8">
        <v>10</v>
      </c>
      <c r="M238" s="8">
        <v>4</v>
      </c>
      <c r="N238" s="8">
        <v>35</v>
      </c>
      <c r="O238" s="8">
        <v>77905</v>
      </c>
      <c r="P238" s="8" t="s">
        <v>56</v>
      </c>
      <c r="Q238" s="8">
        <v>233718</v>
      </c>
      <c r="R238" s="8">
        <v>886590</v>
      </c>
      <c r="S238" s="8">
        <v>431339</v>
      </c>
      <c r="T238" s="8">
        <v>75443</v>
      </c>
      <c r="U238" s="14">
        <v>1.6260099411010742</v>
      </c>
      <c r="V238" s="8">
        <v>0</v>
      </c>
      <c r="W238" s="8">
        <v>1</v>
      </c>
      <c r="X238" s="8">
        <v>0</v>
      </c>
      <c r="Y238" s="8">
        <v>1</v>
      </c>
      <c r="Z238" s="8">
        <v>1</v>
      </c>
      <c r="AA238" s="8">
        <v>1</v>
      </c>
      <c r="AB238" s="8">
        <v>1</v>
      </c>
      <c r="AC238" s="8">
        <v>1</v>
      </c>
      <c r="AD238" s="8">
        <v>0</v>
      </c>
      <c r="AE238" s="8">
        <v>1</v>
      </c>
      <c r="AF238" s="9"/>
    </row>
    <row r="239" spans="1:32" x14ac:dyDescent="0.2">
      <c r="A239" s="10">
        <v>288</v>
      </c>
      <c r="B239" s="11" t="s">
        <v>308</v>
      </c>
      <c r="C239" s="11">
        <v>200</v>
      </c>
      <c r="D239" s="11">
        <v>93</v>
      </c>
      <c r="E239" s="18">
        <v>42937.505474537036</v>
      </c>
      <c r="F239" s="18">
        <v>42937.505486111113</v>
      </c>
      <c r="G239" s="11">
        <v>1.52</v>
      </c>
      <c r="H239" s="11">
        <v>25</v>
      </c>
      <c r="I239" s="11">
        <v>10</v>
      </c>
      <c r="J239" s="11">
        <v>3914</v>
      </c>
      <c r="K239" s="11">
        <v>15</v>
      </c>
      <c r="L239" s="11">
        <v>9</v>
      </c>
      <c r="M239" s="11" t="s">
        <v>56</v>
      </c>
      <c r="N239" s="11">
        <v>16</v>
      </c>
      <c r="O239" s="11">
        <v>93045</v>
      </c>
      <c r="P239" s="11" t="s">
        <v>56</v>
      </c>
      <c r="Q239" s="11" t="s">
        <v>56</v>
      </c>
      <c r="R239" s="11">
        <v>124801</v>
      </c>
      <c r="S239" s="11">
        <v>852078</v>
      </c>
      <c r="T239" s="11">
        <v>60</v>
      </c>
      <c r="U239" s="13">
        <v>1.020416259765625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1</v>
      </c>
      <c r="AD239" s="11">
        <v>0</v>
      </c>
      <c r="AE239" s="11">
        <v>1</v>
      </c>
      <c r="AF239" s="12"/>
    </row>
    <row r="240" spans="1:32" x14ac:dyDescent="0.2">
      <c r="A240" s="7">
        <v>374</v>
      </c>
      <c r="B240" s="8" t="s">
        <v>309</v>
      </c>
      <c r="C240" s="8">
        <v>200</v>
      </c>
      <c r="D240" s="8">
        <v>88</v>
      </c>
      <c r="E240" s="16">
        <v>42937.510636574072</v>
      </c>
      <c r="F240" s="16">
        <v>42937.510682870372</v>
      </c>
      <c r="G240" s="8">
        <v>4.32</v>
      </c>
      <c r="H240" s="8">
        <v>50</v>
      </c>
      <c r="I240" s="8">
        <v>15</v>
      </c>
      <c r="J240" s="8">
        <v>9666</v>
      </c>
      <c r="K240" s="8">
        <v>31</v>
      </c>
      <c r="L240" s="8">
        <v>24</v>
      </c>
      <c r="M240" s="8">
        <v>1</v>
      </c>
      <c r="N240" s="8">
        <v>25</v>
      </c>
      <c r="O240" s="8">
        <v>165141</v>
      </c>
      <c r="P240" s="8" t="s">
        <v>56</v>
      </c>
      <c r="Q240" s="8">
        <v>54249</v>
      </c>
      <c r="R240" s="8">
        <v>162440</v>
      </c>
      <c r="S240" s="8">
        <v>1511693</v>
      </c>
      <c r="T240" s="8">
        <v>1154</v>
      </c>
      <c r="U240" s="14">
        <v>1.8069047927856445</v>
      </c>
      <c r="V240" s="8">
        <v>0</v>
      </c>
      <c r="W240" s="8">
        <v>1</v>
      </c>
      <c r="X240" s="8">
        <v>0</v>
      </c>
      <c r="Y240" s="8">
        <v>0</v>
      </c>
      <c r="Z240" s="8">
        <v>0</v>
      </c>
      <c r="AA240" s="8">
        <v>1</v>
      </c>
      <c r="AB240" s="8">
        <v>1</v>
      </c>
      <c r="AC240" s="8">
        <v>0</v>
      </c>
      <c r="AD240" s="8">
        <v>0</v>
      </c>
      <c r="AE240" s="8">
        <v>1</v>
      </c>
      <c r="AF240" s="9"/>
    </row>
    <row r="241" spans="1:32" x14ac:dyDescent="0.2">
      <c r="A241" s="10">
        <v>523</v>
      </c>
      <c r="B241" s="11" t="s">
        <v>310</v>
      </c>
      <c r="C241" s="11">
        <v>200</v>
      </c>
      <c r="D241" s="11">
        <v>43</v>
      </c>
      <c r="E241" s="18">
        <v>42937.613518518519</v>
      </c>
      <c r="F241" s="18">
        <v>42937.613645833335</v>
      </c>
      <c r="G241" s="11">
        <v>10.55</v>
      </c>
      <c r="H241" s="11">
        <v>204</v>
      </c>
      <c r="I241" s="11">
        <v>54</v>
      </c>
      <c r="J241" s="11">
        <v>35187</v>
      </c>
      <c r="K241" s="11">
        <v>144</v>
      </c>
      <c r="L241" s="11">
        <v>51</v>
      </c>
      <c r="M241" s="19">
        <v>13</v>
      </c>
      <c r="N241" s="19">
        <v>140</v>
      </c>
      <c r="O241" s="11">
        <v>204301</v>
      </c>
      <c r="P241" s="11">
        <v>643</v>
      </c>
      <c r="Q241" s="11">
        <v>633416</v>
      </c>
      <c r="R241" s="11">
        <v>1015546</v>
      </c>
      <c r="S241" s="11">
        <v>2268410</v>
      </c>
      <c r="T241" s="11">
        <v>19695</v>
      </c>
      <c r="U241" s="13">
        <v>3.950129508972168</v>
      </c>
      <c r="V241" s="11">
        <v>1</v>
      </c>
      <c r="W241" s="11">
        <v>1</v>
      </c>
      <c r="X241" s="11">
        <v>0</v>
      </c>
      <c r="Y241" s="11">
        <v>0</v>
      </c>
      <c r="Z241" s="11">
        <v>1</v>
      </c>
      <c r="AA241" s="11">
        <v>1</v>
      </c>
      <c r="AB241" s="11">
        <v>1</v>
      </c>
      <c r="AC241" s="11">
        <v>1</v>
      </c>
      <c r="AD241" s="11">
        <v>0</v>
      </c>
      <c r="AE241" s="11">
        <v>1</v>
      </c>
      <c r="AF241" s="12"/>
    </row>
    <row r="242" spans="1:32" x14ac:dyDescent="0.2">
      <c r="A242" s="7">
        <v>62</v>
      </c>
      <c r="B242" s="8" t="s">
        <v>311</v>
      </c>
      <c r="C242" s="8">
        <v>200</v>
      </c>
      <c r="D242" s="8">
        <v>76</v>
      </c>
      <c r="E242" s="16">
        <v>42937.490081018521</v>
      </c>
      <c r="F242" s="16">
        <v>42937.49009259259</v>
      </c>
      <c r="G242" s="8">
        <v>1.29</v>
      </c>
      <c r="H242" s="8">
        <v>32</v>
      </c>
      <c r="I242" s="8">
        <v>8</v>
      </c>
      <c r="J242" s="8">
        <v>4461</v>
      </c>
      <c r="K242" s="8">
        <v>24</v>
      </c>
      <c r="L242" s="8">
        <v>5</v>
      </c>
      <c r="M242" s="8">
        <v>4</v>
      </c>
      <c r="N242" s="8">
        <v>23</v>
      </c>
      <c r="O242" s="8">
        <v>13453</v>
      </c>
      <c r="P242" s="8" t="s">
        <v>56</v>
      </c>
      <c r="Q242" s="8">
        <v>167873</v>
      </c>
      <c r="R242" s="8">
        <v>571110</v>
      </c>
      <c r="S242" s="8">
        <v>261122</v>
      </c>
      <c r="T242" s="8">
        <v>6192</v>
      </c>
      <c r="U242" s="14">
        <v>0.97250938415527344</v>
      </c>
      <c r="V242" s="8">
        <v>0</v>
      </c>
      <c r="W242" s="8">
        <v>0</v>
      </c>
      <c r="X242" s="8">
        <v>0</v>
      </c>
      <c r="Y242" s="8">
        <v>0</v>
      </c>
      <c r="Z242" s="8">
        <v>1</v>
      </c>
      <c r="AA242" s="8">
        <v>1</v>
      </c>
      <c r="AB242" s="8">
        <v>1</v>
      </c>
      <c r="AC242" s="8">
        <v>1</v>
      </c>
      <c r="AD242" s="8">
        <v>0</v>
      </c>
      <c r="AE242" s="8">
        <v>1</v>
      </c>
      <c r="AF242" s="9"/>
    </row>
    <row r="243" spans="1:32" x14ac:dyDescent="0.2">
      <c r="A243" s="10">
        <v>404</v>
      </c>
      <c r="B243" s="11" t="s">
        <v>312</v>
      </c>
      <c r="C243" s="11">
        <v>200</v>
      </c>
      <c r="D243" s="11">
        <v>67</v>
      </c>
      <c r="E243" s="18">
        <v>42937.512858796297</v>
      </c>
      <c r="F243" s="18">
        <v>42937.512916666667</v>
      </c>
      <c r="G243" s="11">
        <v>5.2</v>
      </c>
      <c r="H243" s="11">
        <v>58</v>
      </c>
      <c r="I243" s="11">
        <v>10</v>
      </c>
      <c r="J243" s="11">
        <v>6265</v>
      </c>
      <c r="K243" s="11">
        <v>44</v>
      </c>
      <c r="L243" s="11">
        <v>22</v>
      </c>
      <c r="M243" s="11">
        <v>11</v>
      </c>
      <c r="N243" s="11">
        <v>25</v>
      </c>
      <c r="O243" s="11">
        <v>73117</v>
      </c>
      <c r="P243" s="11" t="s">
        <v>56</v>
      </c>
      <c r="Q243" s="11">
        <v>164299</v>
      </c>
      <c r="R243" s="11">
        <v>687995</v>
      </c>
      <c r="S243" s="11">
        <v>854741</v>
      </c>
      <c r="T243" s="11">
        <v>180269</v>
      </c>
      <c r="U243" s="13">
        <v>1.869603157043457</v>
      </c>
      <c r="V243" s="11">
        <v>0</v>
      </c>
      <c r="W243" s="11">
        <v>1</v>
      </c>
      <c r="X243" s="11">
        <v>1</v>
      </c>
      <c r="Y243" s="11">
        <v>1</v>
      </c>
      <c r="Z243" s="11">
        <v>0</v>
      </c>
      <c r="AA243" s="11">
        <v>0</v>
      </c>
      <c r="AB243" s="11">
        <v>1</v>
      </c>
      <c r="AC243" s="11">
        <v>1</v>
      </c>
      <c r="AD243" s="11">
        <v>0</v>
      </c>
      <c r="AE243" s="11">
        <v>1</v>
      </c>
      <c r="AF243" s="12"/>
    </row>
    <row r="244" spans="1:32" x14ac:dyDescent="0.2">
      <c r="A244" s="7">
        <v>145</v>
      </c>
      <c r="B244" s="8" t="s">
        <v>313</v>
      </c>
      <c r="C244" s="8">
        <v>200</v>
      </c>
      <c r="D244" s="8">
        <v>60</v>
      </c>
      <c r="E244" s="16">
        <v>42937.494699074072</v>
      </c>
      <c r="F244" s="16">
        <v>42937.494745370372</v>
      </c>
      <c r="G244" s="8">
        <v>3.12</v>
      </c>
      <c r="H244" s="8">
        <v>76</v>
      </c>
      <c r="I244" s="8">
        <v>25</v>
      </c>
      <c r="J244" s="8">
        <v>19461</v>
      </c>
      <c r="K244" s="8">
        <v>46</v>
      </c>
      <c r="L244" s="8">
        <v>30</v>
      </c>
      <c r="M244" s="8">
        <v>3</v>
      </c>
      <c r="N244" s="8">
        <v>43</v>
      </c>
      <c r="O244" s="8">
        <v>51181</v>
      </c>
      <c r="P244" s="8" t="s">
        <v>56</v>
      </c>
      <c r="Q244" s="8">
        <v>219311</v>
      </c>
      <c r="R244" s="8">
        <v>570871</v>
      </c>
      <c r="S244" s="8">
        <v>1608013</v>
      </c>
      <c r="T244" s="8">
        <v>80783</v>
      </c>
      <c r="U244" s="14">
        <v>2.4129476547241211</v>
      </c>
      <c r="V244" s="8">
        <v>0</v>
      </c>
      <c r="W244" s="8">
        <v>1</v>
      </c>
      <c r="X244" s="8">
        <v>1</v>
      </c>
      <c r="Y244" s="8">
        <v>0</v>
      </c>
      <c r="Z244" s="8">
        <v>1</v>
      </c>
      <c r="AA244" s="8">
        <v>1</v>
      </c>
      <c r="AB244" s="8">
        <v>1</v>
      </c>
      <c r="AC244" s="8">
        <v>1</v>
      </c>
      <c r="AD244" s="8">
        <v>0</v>
      </c>
      <c r="AE244" s="8">
        <v>1</v>
      </c>
      <c r="AF244" s="9"/>
    </row>
    <row r="245" spans="1:32" x14ac:dyDescent="0.2">
      <c r="A245" s="10">
        <v>16</v>
      </c>
      <c r="B245" s="11" t="s">
        <v>314</v>
      </c>
      <c r="C245" s="11">
        <v>200</v>
      </c>
      <c r="D245" s="11">
        <v>59</v>
      </c>
      <c r="E245" s="18">
        <v>42937.487557870372</v>
      </c>
      <c r="F245" s="18">
        <v>42937.487569444442</v>
      </c>
      <c r="G245" s="11">
        <v>0.65</v>
      </c>
      <c r="H245" s="11">
        <v>19</v>
      </c>
      <c r="I245" s="11">
        <v>3</v>
      </c>
      <c r="J245" s="11">
        <v>1892</v>
      </c>
      <c r="K245" s="11">
        <v>16</v>
      </c>
      <c r="L245" s="11">
        <v>1</v>
      </c>
      <c r="M245" s="11">
        <v>1</v>
      </c>
      <c r="N245" s="11">
        <v>17</v>
      </c>
      <c r="O245" s="11">
        <v>7533</v>
      </c>
      <c r="P245" s="11" t="s">
        <v>56</v>
      </c>
      <c r="Q245" s="11">
        <v>1506</v>
      </c>
      <c r="R245" s="11">
        <v>814063</v>
      </c>
      <c r="S245" s="11">
        <v>43497</v>
      </c>
      <c r="T245" s="11">
        <v>444</v>
      </c>
      <c r="U245" s="13">
        <v>0.82687664031982422</v>
      </c>
      <c r="V245" s="11">
        <v>0</v>
      </c>
      <c r="W245" s="11">
        <v>1</v>
      </c>
      <c r="X245" s="11">
        <v>0</v>
      </c>
      <c r="Y245" s="11">
        <v>0</v>
      </c>
      <c r="Z245" s="11">
        <v>0</v>
      </c>
      <c r="AA245" s="11">
        <v>0</v>
      </c>
      <c r="AB245" s="11">
        <v>1</v>
      </c>
      <c r="AC245" s="11">
        <v>1</v>
      </c>
      <c r="AD245" s="11">
        <v>0</v>
      </c>
      <c r="AE245" s="11">
        <v>1</v>
      </c>
      <c r="AF245" s="12"/>
    </row>
    <row r="246" spans="1:32" x14ac:dyDescent="0.2">
      <c r="A246" s="7">
        <v>204</v>
      </c>
      <c r="B246" s="8" t="s">
        <v>315</v>
      </c>
      <c r="C246" s="8">
        <v>200</v>
      </c>
      <c r="D246" s="8">
        <v>21</v>
      </c>
      <c r="E246" s="16">
        <v>42937.498576388891</v>
      </c>
      <c r="F246" s="16">
        <v>42937.498993055553</v>
      </c>
      <c r="G246" s="8">
        <v>36.4</v>
      </c>
      <c r="H246" s="8">
        <v>36</v>
      </c>
      <c r="I246" s="8">
        <v>6</v>
      </c>
      <c r="J246" s="8">
        <v>3878</v>
      </c>
      <c r="K246" s="8">
        <v>6</v>
      </c>
      <c r="L246" s="8">
        <v>13</v>
      </c>
      <c r="M246" s="8">
        <v>13</v>
      </c>
      <c r="N246" s="8">
        <v>10</v>
      </c>
      <c r="O246" s="8">
        <v>19879</v>
      </c>
      <c r="P246" s="8" t="s">
        <v>56</v>
      </c>
      <c r="Q246" s="8">
        <v>2015045</v>
      </c>
      <c r="R246" s="8">
        <v>16058</v>
      </c>
      <c r="S246" s="8">
        <v>847327</v>
      </c>
      <c r="T246" s="8">
        <v>74437</v>
      </c>
      <c r="U246" s="14">
        <v>2.8350315093994141</v>
      </c>
      <c r="V246" s="8">
        <v>0</v>
      </c>
      <c r="W246" s="8">
        <v>0</v>
      </c>
      <c r="X246" s="8">
        <v>1</v>
      </c>
      <c r="Y246" s="8">
        <v>1</v>
      </c>
      <c r="Z246" s="8">
        <v>0</v>
      </c>
      <c r="AA246" s="8">
        <v>1</v>
      </c>
      <c r="AB246" s="8">
        <v>1</v>
      </c>
      <c r="AC246" s="8">
        <v>0</v>
      </c>
      <c r="AD246" s="8">
        <v>0</v>
      </c>
      <c r="AE246" s="8">
        <v>1</v>
      </c>
      <c r="AF246" s="9"/>
    </row>
    <row r="247" spans="1:32" x14ac:dyDescent="0.2">
      <c r="A247" s="10">
        <v>108</v>
      </c>
      <c r="B247" s="11" t="s">
        <v>316</v>
      </c>
      <c r="C247" s="11">
        <v>200</v>
      </c>
      <c r="D247" s="11">
        <v>34</v>
      </c>
      <c r="E247" s="18">
        <v>42937.4924537037</v>
      </c>
      <c r="F247" s="18">
        <v>42937.492592592593</v>
      </c>
      <c r="G247" s="11">
        <v>12.38</v>
      </c>
      <c r="H247" s="11">
        <v>70</v>
      </c>
      <c r="I247" s="11">
        <v>9</v>
      </c>
      <c r="J247" s="11">
        <v>7508</v>
      </c>
      <c r="K247" s="11">
        <v>19</v>
      </c>
      <c r="L247" s="11">
        <v>28</v>
      </c>
      <c r="M247" s="11">
        <v>22</v>
      </c>
      <c r="N247" s="11">
        <v>20</v>
      </c>
      <c r="O247" s="11">
        <v>52891</v>
      </c>
      <c r="P247" s="11" t="s">
        <v>56</v>
      </c>
      <c r="Q247" s="11">
        <v>648576</v>
      </c>
      <c r="R247" s="11">
        <v>3364787</v>
      </c>
      <c r="S247" s="11">
        <v>1034544</v>
      </c>
      <c r="T247" s="11">
        <v>133092</v>
      </c>
      <c r="U247" s="13">
        <v>4.9914264678955078</v>
      </c>
      <c r="V247" s="11">
        <v>0</v>
      </c>
      <c r="W247" s="11">
        <v>1</v>
      </c>
      <c r="X247" s="11">
        <v>1</v>
      </c>
      <c r="Y247" s="11">
        <v>1</v>
      </c>
      <c r="Z247" s="11">
        <v>1</v>
      </c>
      <c r="AA247" s="11">
        <v>1</v>
      </c>
      <c r="AB247" s="11">
        <v>1</v>
      </c>
      <c r="AC247" s="11">
        <v>1</v>
      </c>
      <c r="AD247" s="11">
        <v>0</v>
      </c>
      <c r="AE247" s="11">
        <v>1</v>
      </c>
      <c r="AF247" s="12"/>
    </row>
    <row r="248" spans="1:32" x14ac:dyDescent="0.2">
      <c r="A248" s="7">
        <v>367</v>
      </c>
      <c r="B248" s="8" t="s">
        <v>317</v>
      </c>
      <c r="C248" s="8">
        <v>200</v>
      </c>
      <c r="D248" s="8">
        <v>94</v>
      </c>
      <c r="E248" s="16">
        <v>42937.509884259256</v>
      </c>
      <c r="F248" s="16">
        <v>42937.509884259256</v>
      </c>
      <c r="G248" s="8">
        <v>0.41</v>
      </c>
      <c r="H248" s="8">
        <v>8</v>
      </c>
      <c r="I248" s="8">
        <v>1</v>
      </c>
      <c r="J248" s="8">
        <v>715</v>
      </c>
      <c r="K248" s="8">
        <v>4</v>
      </c>
      <c r="L248" s="8" t="s">
        <v>56</v>
      </c>
      <c r="M248" s="8">
        <v>1</v>
      </c>
      <c r="N248" s="8">
        <v>7</v>
      </c>
      <c r="O248" s="8">
        <v>4450</v>
      </c>
      <c r="P248" s="8" t="s">
        <v>56</v>
      </c>
      <c r="Q248" s="8">
        <v>4326</v>
      </c>
      <c r="R248" s="8">
        <v>66009</v>
      </c>
      <c r="S248" s="8" t="s">
        <v>56</v>
      </c>
      <c r="T248" s="8">
        <v>5670</v>
      </c>
      <c r="U248" s="14">
        <v>7.6727867126464844E-2</v>
      </c>
      <c r="V248" s="8">
        <v>0</v>
      </c>
      <c r="W248" s="8">
        <v>1</v>
      </c>
      <c r="X248" s="8">
        <v>0</v>
      </c>
      <c r="Y248" s="8">
        <v>1</v>
      </c>
      <c r="Z248" s="8">
        <v>0</v>
      </c>
      <c r="AA248" s="8">
        <v>0</v>
      </c>
      <c r="AB248" s="8">
        <v>1</v>
      </c>
      <c r="AC248" s="8">
        <v>1</v>
      </c>
      <c r="AD248" s="8">
        <v>0</v>
      </c>
      <c r="AE248" s="8">
        <v>1</v>
      </c>
      <c r="AF248" s="9"/>
    </row>
    <row r="249" spans="1:32" x14ac:dyDescent="0.2">
      <c r="A249" s="10">
        <v>389</v>
      </c>
      <c r="B249" s="11" t="s">
        <v>318</v>
      </c>
      <c r="C249" s="11">
        <v>200</v>
      </c>
      <c r="D249" s="11">
        <v>74</v>
      </c>
      <c r="E249" s="18">
        <v>42937.511562500003</v>
      </c>
      <c r="F249" s="18">
        <v>42937.511597222219</v>
      </c>
      <c r="G249" s="11">
        <v>3.01</v>
      </c>
      <c r="H249" s="11">
        <v>35</v>
      </c>
      <c r="I249" s="11">
        <v>5</v>
      </c>
      <c r="J249" s="11">
        <v>4165</v>
      </c>
      <c r="K249" s="11">
        <v>30</v>
      </c>
      <c r="L249" s="11">
        <v>6</v>
      </c>
      <c r="M249" s="11">
        <v>4</v>
      </c>
      <c r="N249" s="11">
        <v>25</v>
      </c>
      <c r="O249" s="11">
        <v>92666</v>
      </c>
      <c r="P249" s="11" t="s">
        <v>56</v>
      </c>
      <c r="Q249" s="11">
        <v>159979</v>
      </c>
      <c r="R249" s="11">
        <v>242627</v>
      </c>
      <c r="S249" s="11">
        <v>658770</v>
      </c>
      <c r="T249" s="11">
        <v>1238</v>
      </c>
      <c r="U249" s="13">
        <v>1.1017608642578125</v>
      </c>
      <c r="V249" s="11">
        <v>0</v>
      </c>
      <c r="W249" s="11">
        <v>1</v>
      </c>
      <c r="X249" s="11">
        <v>1</v>
      </c>
      <c r="Y249" s="11">
        <v>0</v>
      </c>
      <c r="Z249" s="11">
        <v>0</v>
      </c>
      <c r="AA249" s="11">
        <v>0</v>
      </c>
      <c r="AB249" s="11">
        <v>1</v>
      </c>
      <c r="AC249" s="11">
        <v>1</v>
      </c>
      <c r="AD249" s="11">
        <v>1</v>
      </c>
      <c r="AE249" s="11">
        <v>1</v>
      </c>
      <c r="AF249" s="12"/>
    </row>
    <row r="250" spans="1:32" x14ac:dyDescent="0.2">
      <c r="A250" s="7">
        <v>142</v>
      </c>
      <c r="B250" s="8" t="s">
        <v>319</v>
      </c>
      <c r="C250" s="8">
        <v>200</v>
      </c>
      <c r="D250" s="8">
        <v>60</v>
      </c>
      <c r="E250" s="16">
        <v>42937.494479166664</v>
      </c>
      <c r="F250" s="16">
        <v>42937.494583333333</v>
      </c>
      <c r="G250" s="8">
        <v>9.59</v>
      </c>
      <c r="H250" s="8">
        <v>96</v>
      </c>
      <c r="I250" s="8">
        <v>37</v>
      </c>
      <c r="J250" s="8">
        <v>17671</v>
      </c>
      <c r="K250" s="8">
        <v>36</v>
      </c>
      <c r="L250" s="8">
        <v>34</v>
      </c>
      <c r="M250" s="8">
        <v>12</v>
      </c>
      <c r="N250" s="8">
        <v>50</v>
      </c>
      <c r="O250" s="8">
        <v>111237</v>
      </c>
      <c r="P250" s="8" t="s">
        <v>56</v>
      </c>
      <c r="Q250" s="8">
        <v>282765</v>
      </c>
      <c r="R250" s="8">
        <v>1128093</v>
      </c>
      <c r="S250" s="8">
        <v>1262643</v>
      </c>
      <c r="T250" s="8">
        <v>54613</v>
      </c>
      <c r="U250" s="14">
        <v>2.7078161239624023</v>
      </c>
      <c r="V250" s="8">
        <v>0</v>
      </c>
      <c r="W250" s="8">
        <v>1</v>
      </c>
      <c r="X250" s="8">
        <v>1</v>
      </c>
      <c r="Y250" s="8">
        <v>1</v>
      </c>
      <c r="Z250" s="8">
        <v>1</v>
      </c>
      <c r="AA250" s="8">
        <v>1</v>
      </c>
      <c r="AB250" s="8">
        <v>1</v>
      </c>
      <c r="AC250" s="8">
        <v>1</v>
      </c>
      <c r="AD250" s="8">
        <v>1</v>
      </c>
      <c r="AE250" s="8">
        <v>1</v>
      </c>
      <c r="AF250" s="9"/>
    </row>
    <row r="251" spans="1:32" x14ac:dyDescent="0.2">
      <c r="A251" s="10">
        <v>524</v>
      </c>
      <c r="B251" s="11" t="s">
        <v>320</v>
      </c>
      <c r="C251" s="11">
        <v>200</v>
      </c>
      <c r="D251" s="11">
        <v>31</v>
      </c>
      <c r="E251" s="18">
        <v>42937.613645833335</v>
      </c>
      <c r="F251" s="18">
        <v>42937.613703703704</v>
      </c>
      <c r="G251" s="11">
        <v>4.99</v>
      </c>
      <c r="H251" s="11">
        <v>68</v>
      </c>
      <c r="I251" s="11">
        <v>11</v>
      </c>
      <c r="J251" s="11">
        <v>8811</v>
      </c>
      <c r="K251" s="11">
        <v>51</v>
      </c>
      <c r="L251" s="11">
        <v>25</v>
      </c>
      <c r="M251" s="19">
        <v>9</v>
      </c>
      <c r="N251" s="19">
        <v>34</v>
      </c>
      <c r="O251" s="11">
        <v>111586</v>
      </c>
      <c r="P251" s="11" t="s">
        <v>56</v>
      </c>
      <c r="Q251" s="11">
        <v>98496</v>
      </c>
      <c r="R251" s="11">
        <v>2593209</v>
      </c>
      <c r="S251" s="11">
        <v>973962</v>
      </c>
      <c r="T251" s="11">
        <v>90205</v>
      </c>
      <c r="U251" s="13">
        <v>3.6882953643798828</v>
      </c>
      <c r="V251" s="11">
        <v>1</v>
      </c>
      <c r="W251" s="11">
        <v>1</v>
      </c>
      <c r="X251" s="11">
        <v>0</v>
      </c>
      <c r="Y251" s="11">
        <v>1</v>
      </c>
      <c r="Z251" s="11">
        <v>1</v>
      </c>
      <c r="AA251" s="11">
        <v>1</v>
      </c>
      <c r="AB251" s="11">
        <v>1</v>
      </c>
      <c r="AC251" s="11">
        <v>1</v>
      </c>
      <c r="AD251" s="11">
        <v>0</v>
      </c>
      <c r="AE251" s="11">
        <v>1</v>
      </c>
      <c r="AF251" s="12"/>
    </row>
    <row r="252" spans="1:32" x14ac:dyDescent="0.2">
      <c r="A252" s="7">
        <v>421</v>
      </c>
      <c r="B252" s="8" t="s">
        <v>321</v>
      </c>
      <c r="C252" s="8">
        <v>200</v>
      </c>
      <c r="D252" s="8">
        <v>69</v>
      </c>
      <c r="E252" s="16">
        <v>42937.514247685183</v>
      </c>
      <c r="F252" s="16">
        <v>42937.514305555553</v>
      </c>
      <c r="G252" s="8">
        <v>4.7</v>
      </c>
      <c r="H252" s="8">
        <v>93</v>
      </c>
      <c r="I252" s="8">
        <v>38</v>
      </c>
      <c r="J252" s="8">
        <v>20942</v>
      </c>
      <c r="K252" s="8">
        <v>48</v>
      </c>
      <c r="L252" s="8">
        <v>38</v>
      </c>
      <c r="M252" s="8">
        <v>3</v>
      </c>
      <c r="N252" s="8">
        <v>52</v>
      </c>
      <c r="O252" s="8">
        <v>144368</v>
      </c>
      <c r="P252" s="8">
        <v>164536</v>
      </c>
      <c r="Q252" s="8">
        <v>307311</v>
      </c>
      <c r="R252" s="8">
        <v>749466</v>
      </c>
      <c r="S252" s="8">
        <v>2815747</v>
      </c>
      <c r="T252" s="8">
        <v>18609</v>
      </c>
      <c r="U252" s="14">
        <v>4.005467414855957</v>
      </c>
      <c r="V252" s="8">
        <v>1</v>
      </c>
      <c r="W252" s="8">
        <v>1</v>
      </c>
      <c r="X252" s="8">
        <v>0</v>
      </c>
      <c r="Y252" s="8">
        <v>0</v>
      </c>
      <c r="Z252" s="8">
        <v>1</v>
      </c>
      <c r="AA252" s="8">
        <v>1</v>
      </c>
      <c r="AB252" s="8">
        <v>1</v>
      </c>
      <c r="AC252" s="8">
        <v>1</v>
      </c>
      <c r="AD252" s="8">
        <v>0</v>
      </c>
      <c r="AE252" s="8">
        <v>1</v>
      </c>
      <c r="AF252" s="9"/>
    </row>
    <row r="253" spans="1:32" x14ac:dyDescent="0.2">
      <c r="A253" s="10">
        <v>124</v>
      </c>
      <c r="B253" s="11" t="s">
        <v>322</v>
      </c>
      <c r="C253" s="11">
        <v>200</v>
      </c>
      <c r="D253" s="11">
        <v>44</v>
      </c>
      <c r="E253" s="18">
        <v>42937.493217592593</v>
      </c>
      <c r="F253" s="18">
        <v>42937.493287037039</v>
      </c>
      <c r="G253" s="11">
        <v>6.07</v>
      </c>
      <c r="H253" s="11">
        <v>145</v>
      </c>
      <c r="I253" s="11">
        <v>33</v>
      </c>
      <c r="J253" s="11">
        <v>23566</v>
      </c>
      <c r="K253" s="11">
        <v>88</v>
      </c>
      <c r="L253" s="11">
        <v>63</v>
      </c>
      <c r="M253" s="11">
        <v>9</v>
      </c>
      <c r="N253" s="11">
        <v>73</v>
      </c>
      <c r="O253" s="11">
        <v>87017</v>
      </c>
      <c r="P253" s="11">
        <v>143006</v>
      </c>
      <c r="Q253" s="11">
        <v>585367</v>
      </c>
      <c r="R253" s="11">
        <v>1262808</v>
      </c>
      <c r="S253" s="11">
        <v>1072538</v>
      </c>
      <c r="T253" s="11">
        <v>33488</v>
      </c>
      <c r="U253" s="13">
        <v>3.036712646484375</v>
      </c>
      <c r="V253" s="11">
        <v>1</v>
      </c>
      <c r="W253" s="11">
        <v>1</v>
      </c>
      <c r="X253" s="11">
        <v>0</v>
      </c>
      <c r="Y253" s="11">
        <v>0</v>
      </c>
      <c r="Z253" s="11">
        <v>0</v>
      </c>
      <c r="AA253" s="11">
        <v>1</v>
      </c>
      <c r="AB253" s="11">
        <v>1</v>
      </c>
      <c r="AC253" s="11">
        <v>1</v>
      </c>
      <c r="AD253" s="11">
        <v>0</v>
      </c>
      <c r="AE253" s="11">
        <v>1</v>
      </c>
      <c r="AF253" s="12"/>
    </row>
    <row r="254" spans="1:32" x14ac:dyDescent="0.2">
      <c r="A254" s="7">
        <v>12</v>
      </c>
      <c r="B254" s="8" t="s">
        <v>323</v>
      </c>
      <c r="C254" s="8">
        <v>200</v>
      </c>
      <c r="D254" s="8">
        <v>87</v>
      </c>
      <c r="E254" s="16">
        <v>42937.487268518518</v>
      </c>
      <c r="F254" s="16">
        <v>42937.487280092595</v>
      </c>
      <c r="G254" s="8">
        <v>0.63</v>
      </c>
      <c r="H254" s="8">
        <v>13</v>
      </c>
      <c r="I254" s="8">
        <v>1</v>
      </c>
      <c r="J254" s="8">
        <v>768</v>
      </c>
      <c r="K254" s="8">
        <v>12</v>
      </c>
      <c r="L254" s="8">
        <v>1</v>
      </c>
      <c r="M254" s="8">
        <v>1</v>
      </c>
      <c r="N254" s="8">
        <v>11</v>
      </c>
      <c r="O254" s="8">
        <v>6991</v>
      </c>
      <c r="P254" s="8" t="s">
        <v>56</v>
      </c>
      <c r="Q254" s="8">
        <v>4701</v>
      </c>
      <c r="R254" s="8">
        <v>84347</v>
      </c>
      <c r="S254" s="8">
        <v>9754</v>
      </c>
      <c r="T254" s="8" t="s">
        <v>56</v>
      </c>
      <c r="U254" s="14">
        <v>0.10089206695556641</v>
      </c>
      <c r="V254" s="8">
        <v>0</v>
      </c>
      <c r="W254" s="8">
        <v>1</v>
      </c>
      <c r="X254" s="8">
        <v>0</v>
      </c>
      <c r="Y254" s="8">
        <v>1</v>
      </c>
      <c r="Z254" s="8">
        <v>1</v>
      </c>
      <c r="AA254" s="8">
        <v>1</v>
      </c>
      <c r="AB254" s="8">
        <v>1</v>
      </c>
      <c r="AC254" s="8">
        <v>1</v>
      </c>
      <c r="AD254" s="8">
        <v>0</v>
      </c>
      <c r="AE254" s="8">
        <v>1</v>
      </c>
      <c r="AF254" s="9"/>
    </row>
    <row r="255" spans="1:32" x14ac:dyDescent="0.2">
      <c r="A255" s="10">
        <v>75</v>
      </c>
      <c r="B255" s="11" t="s">
        <v>324</v>
      </c>
      <c r="C255" s="11">
        <v>200</v>
      </c>
      <c r="D255" s="11">
        <v>86</v>
      </c>
      <c r="E255" s="18">
        <v>42937.490937499999</v>
      </c>
      <c r="F255" s="18">
        <v>42937.490949074076</v>
      </c>
      <c r="G255" s="11">
        <v>0.73</v>
      </c>
      <c r="H255" s="11">
        <v>18</v>
      </c>
      <c r="I255" s="11">
        <v>3</v>
      </c>
      <c r="J255" s="11">
        <v>1585</v>
      </c>
      <c r="K255" s="11">
        <v>15</v>
      </c>
      <c r="L255" s="11">
        <v>2</v>
      </c>
      <c r="M255" s="11">
        <v>2</v>
      </c>
      <c r="N255" s="11">
        <v>14</v>
      </c>
      <c r="O255" s="11">
        <v>13178</v>
      </c>
      <c r="P255" s="11" t="s">
        <v>56</v>
      </c>
      <c r="Q255" s="11">
        <v>2419</v>
      </c>
      <c r="R255" s="11">
        <v>38304</v>
      </c>
      <c r="S255" s="11">
        <v>115913</v>
      </c>
      <c r="T255" s="11">
        <v>285</v>
      </c>
      <c r="U255" s="13">
        <v>0.16221904754638672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1</v>
      </c>
      <c r="AC255" s="11">
        <v>1</v>
      </c>
      <c r="AD255" s="11">
        <v>0</v>
      </c>
      <c r="AE255" s="11">
        <v>1</v>
      </c>
      <c r="AF255" s="12"/>
    </row>
    <row r="256" spans="1:32" x14ac:dyDescent="0.2">
      <c r="A256" s="7">
        <v>479</v>
      </c>
      <c r="B256" s="8" t="s">
        <v>325</v>
      </c>
      <c r="C256" s="8">
        <v>200</v>
      </c>
      <c r="D256" s="8">
        <v>67</v>
      </c>
      <c r="E256" s="16">
        <v>42937.61037037037</v>
      </c>
      <c r="F256" s="16">
        <v>42937.610543981478</v>
      </c>
      <c r="G256" s="8">
        <v>15.04</v>
      </c>
      <c r="H256" s="8">
        <v>156</v>
      </c>
      <c r="I256" s="8">
        <v>35</v>
      </c>
      <c r="J256" s="8">
        <v>22730</v>
      </c>
      <c r="K256" s="8">
        <v>113</v>
      </c>
      <c r="L256" s="8">
        <v>51</v>
      </c>
      <c r="M256" s="8">
        <v>26</v>
      </c>
      <c r="N256" s="8">
        <v>79</v>
      </c>
      <c r="O256" s="8">
        <v>241643</v>
      </c>
      <c r="P256" s="8" t="s">
        <v>56</v>
      </c>
      <c r="Q256" s="8">
        <v>1040753</v>
      </c>
      <c r="R256" s="8">
        <v>1440911</v>
      </c>
      <c r="S256" s="8">
        <v>1514807</v>
      </c>
      <c r="T256" s="8">
        <v>178457</v>
      </c>
      <c r="U256" s="14">
        <v>4.211970329284668</v>
      </c>
      <c r="V256" s="8">
        <v>1</v>
      </c>
      <c r="W256" s="8">
        <v>0</v>
      </c>
      <c r="X256" s="8">
        <v>1</v>
      </c>
      <c r="Y256" s="8">
        <v>0</v>
      </c>
      <c r="Z256" s="8">
        <v>1</v>
      </c>
      <c r="AA256" s="8">
        <v>1</v>
      </c>
      <c r="AB256" s="8">
        <v>1</v>
      </c>
      <c r="AC256" s="8">
        <v>1</v>
      </c>
      <c r="AD256" s="8">
        <v>1</v>
      </c>
      <c r="AE256" s="8">
        <v>1</v>
      </c>
      <c r="AF256" s="9"/>
    </row>
    <row r="257" spans="1:32" x14ac:dyDescent="0.2">
      <c r="A257" s="10">
        <v>481</v>
      </c>
      <c r="B257" s="11" t="s">
        <v>326</v>
      </c>
      <c r="C257" s="11">
        <v>200</v>
      </c>
      <c r="D257" s="11">
        <v>75</v>
      </c>
      <c r="E257" s="18">
        <v>42937.610925925925</v>
      </c>
      <c r="F257" s="18">
        <v>42937.610937500001</v>
      </c>
      <c r="G257" s="11">
        <v>1.02</v>
      </c>
      <c r="H257" s="11">
        <v>11</v>
      </c>
      <c r="I257" s="11">
        <v>2</v>
      </c>
      <c r="J257" s="11">
        <v>1094</v>
      </c>
      <c r="K257" s="11">
        <v>7</v>
      </c>
      <c r="L257" s="11">
        <v>4</v>
      </c>
      <c r="M257" s="11">
        <v>2</v>
      </c>
      <c r="N257" s="11">
        <v>5</v>
      </c>
      <c r="O257" s="11">
        <v>14645</v>
      </c>
      <c r="P257" s="11" t="s">
        <v>56</v>
      </c>
      <c r="Q257" s="11">
        <v>108806</v>
      </c>
      <c r="R257" s="11">
        <v>24525</v>
      </c>
      <c r="S257" s="11">
        <v>153777</v>
      </c>
      <c r="T257" s="11" t="s">
        <v>56</v>
      </c>
      <c r="U257" s="13">
        <v>0.28777408599853516</v>
      </c>
      <c r="V257" s="11">
        <v>0</v>
      </c>
      <c r="W257" s="11">
        <v>1</v>
      </c>
      <c r="X257" s="11">
        <v>1</v>
      </c>
      <c r="Y257" s="11">
        <v>0</v>
      </c>
      <c r="Z257" s="11">
        <v>1</v>
      </c>
      <c r="AA257" s="11">
        <v>1</v>
      </c>
      <c r="AB257" s="11">
        <v>1</v>
      </c>
      <c r="AC257" s="11">
        <v>1</v>
      </c>
      <c r="AD257" s="11">
        <v>0</v>
      </c>
      <c r="AE257" s="11">
        <v>1</v>
      </c>
      <c r="AF257" s="12"/>
    </row>
    <row r="258" spans="1:32" x14ac:dyDescent="0.2">
      <c r="A258" s="7">
        <v>163</v>
      </c>
      <c r="B258" s="8" t="s">
        <v>327</v>
      </c>
      <c r="C258" s="8">
        <v>200</v>
      </c>
      <c r="D258" s="8">
        <v>4</v>
      </c>
      <c r="E258" s="16">
        <v>42937.495671296296</v>
      </c>
      <c r="F258" s="16">
        <v>42937.495763888888</v>
      </c>
      <c r="G258" s="8">
        <v>7.41</v>
      </c>
      <c r="H258" s="8">
        <v>112</v>
      </c>
      <c r="I258" s="8">
        <v>11</v>
      </c>
      <c r="J258" s="8">
        <v>10928</v>
      </c>
      <c r="K258" s="8">
        <v>68</v>
      </c>
      <c r="L258" s="8">
        <v>29</v>
      </c>
      <c r="M258" s="8">
        <v>17</v>
      </c>
      <c r="N258" s="8">
        <v>66</v>
      </c>
      <c r="O258" s="8">
        <v>51310</v>
      </c>
      <c r="P258" s="8" t="s">
        <v>56</v>
      </c>
      <c r="Q258" s="8">
        <v>474062</v>
      </c>
      <c r="R258" s="8">
        <v>9007482</v>
      </c>
      <c r="S258" s="8">
        <v>799287</v>
      </c>
      <c r="T258" s="8">
        <v>103233</v>
      </c>
      <c r="U258" s="14">
        <v>9.9519481658935547</v>
      </c>
      <c r="V258" s="8">
        <v>0</v>
      </c>
      <c r="W258" s="8">
        <v>1</v>
      </c>
      <c r="X258" s="8">
        <v>1</v>
      </c>
      <c r="Y258" s="8">
        <v>1</v>
      </c>
      <c r="Z258" s="8">
        <v>1</v>
      </c>
      <c r="AA258" s="8">
        <v>1</v>
      </c>
      <c r="AB258" s="8">
        <v>1</v>
      </c>
      <c r="AC258" s="8">
        <v>1</v>
      </c>
      <c r="AD258" s="8">
        <v>0</v>
      </c>
      <c r="AE258" s="8">
        <v>1</v>
      </c>
      <c r="AF258" s="9"/>
    </row>
    <row r="259" spans="1:32" x14ac:dyDescent="0.2">
      <c r="A259" s="10">
        <v>525</v>
      </c>
      <c r="B259" s="11" t="s">
        <v>328</v>
      </c>
      <c r="C259" s="11">
        <v>200</v>
      </c>
      <c r="D259" s="11">
        <v>53</v>
      </c>
      <c r="E259" s="18">
        <v>42937.613703703704</v>
      </c>
      <c r="F259" s="18">
        <v>42937.613738425927</v>
      </c>
      <c r="G259" s="11">
        <v>2.93</v>
      </c>
      <c r="H259" s="11">
        <v>14</v>
      </c>
      <c r="I259" s="11">
        <v>4</v>
      </c>
      <c r="J259" s="11">
        <v>2201</v>
      </c>
      <c r="K259" s="11">
        <v>9</v>
      </c>
      <c r="L259" s="11">
        <v>2</v>
      </c>
      <c r="M259" s="19">
        <v>1</v>
      </c>
      <c r="N259" s="19">
        <v>11</v>
      </c>
      <c r="O259" s="11">
        <v>5787</v>
      </c>
      <c r="P259" s="11" t="s">
        <v>56</v>
      </c>
      <c r="Q259" s="11">
        <v>10343</v>
      </c>
      <c r="R259" s="11">
        <v>816322</v>
      </c>
      <c r="S259" s="11">
        <v>102292</v>
      </c>
      <c r="T259" s="11">
        <v>1780</v>
      </c>
      <c r="U259" s="13">
        <v>0.89313888549804688</v>
      </c>
      <c r="V259" s="11">
        <v>1</v>
      </c>
      <c r="W259" s="11">
        <v>0</v>
      </c>
      <c r="X259" s="11">
        <v>1</v>
      </c>
      <c r="Y259" s="11">
        <v>1</v>
      </c>
      <c r="Z259" s="11">
        <v>0</v>
      </c>
      <c r="AA259" s="11">
        <v>0</v>
      </c>
      <c r="AB259" s="11">
        <v>1</v>
      </c>
      <c r="AC259" s="11">
        <v>1</v>
      </c>
      <c r="AD259" s="11">
        <v>0</v>
      </c>
      <c r="AE259" s="11">
        <v>1</v>
      </c>
      <c r="AF259" s="12"/>
    </row>
    <row r="260" spans="1:32" x14ac:dyDescent="0.2">
      <c r="A260" s="7">
        <v>179</v>
      </c>
      <c r="B260" s="8" t="s">
        <v>329</v>
      </c>
      <c r="C260" s="8">
        <v>200</v>
      </c>
      <c r="D260" s="8">
        <v>82</v>
      </c>
      <c r="E260" s="16">
        <v>42937.49690972222</v>
      </c>
      <c r="F260" s="16">
        <v>42937.49690972222</v>
      </c>
      <c r="G260" s="8">
        <v>0.48</v>
      </c>
      <c r="H260" s="8">
        <v>18</v>
      </c>
      <c r="I260" s="8">
        <v>3</v>
      </c>
      <c r="J260" s="8">
        <v>1184</v>
      </c>
      <c r="K260" s="8">
        <v>15</v>
      </c>
      <c r="L260" s="8" t="s">
        <v>56</v>
      </c>
      <c r="M260" s="8">
        <v>2</v>
      </c>
      <c r="N260" s="8">
        <v>16</v>
      </c>
      <c r="O260" s="8">
        <v>5787</v>
      </c>
      <c r="P260" s="8" t="s">
        <v>56</v>
      </c>
      <c r="Q260" s="8">
        <v>15207</v>
      </c>
      <c r="R260" s="8">
        <v>98300</v>
      </c>
      <c r="S260" s="8" t="s">
        <v>56</v>
      </c>
      <c r="T260" s="8">
        <v>36632</v>
      </c>
      <c r="U260" s="14">
        <v>0.14870262145996094</v>
      </c>
      <c r="V260" s="8">
        <v>0</v>
      </c>
      <c r="W260" s="8">
        <v>1</v>
      </c>
      <c r="X260" s="8">
        <v>0</v>
      </c>
      <c r="Y260" s="8">
        <v>1</v>
      </c>
      <c r="Z260" s="8">
        <v>1</v>
      </c>
      <c r="AA260" s="8">
        <v>0</v>
      </c>
      <c r="AB260" s="8">
        <v>1</v>
      </c>
      <c r="AC260" s="8">
        <v>1</v>
      </c>
      <c r="AD260" s="8">
        <v>0</v>
      </c>
      <c r="AE260" s="8">
        <v>1</v>
      </c>
      <c r="AF260" s="9"/>
    </row>
    <row r="261" spans="1:32" x14ac:dyDescent="0.2">
      <c r="A261" s="10">
        <v>18</v>
      </c>
      <c r="B261" s="11" t="s">
        <v>330</v>
      </c>
      <c r="C261" s="11">
        <v>200</v>
      </c>
      <c r="D261" s="11">
        <v>77</v>
      </c>
      <c r="E261" s="18">
        <v>42937.487615740742</v>
      </c>
      <c r="F261" s="18">
        <v>42937.487650462965</v>
      </c>
      <c r="G261" s="11">
        <v>3.12</v>
      </c>
      <c r="H261" s="11">
        <v>32</v>
      </c>
      <c r="I261" s="11">
        <v>4</v>
      </c>
      <c r="J261" s="11">
        <v>3641</v>
      </c>
      <c r="K261" s="11">
        <v>29</v>
      </c>
      <c r="L261" s="11">
        <v>5</v>
      </c>
      <c r="M261" s="11">
        <v>4</v>
      </c>
      <c r="N261" s="11">
        <v>23</v>
      </c>
      <c r="O261" s="11">
        <v>46796</v>
      </c>
      <c r="P261" s="11" t="s">
        <v>56</v>
      </c>
      <c r="Q261" s="11">
        <v>56996</v>
      </c>
      <c r="R261" s="11">
        <v>561444</v>
      </c>
      <c r="S261" s="11">
        <v>180449</v>
      </c>
      <c r="T261" s="11">
        <v>493</v>
      </c>
      <c r="U261" s="13">
        <v>0.80697822570800781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1</v>
      </c>
      <c r="AB261" s="11">
        <v>1</v>
      </c>
      <c r="AC261" s="11">
        <v>1</v>
      </c>
      <c r="AD261" s="11">
        <v>0</v>
      </c>
      <c r="AE261" s="11">
        <v>1</v>
      </c>
      <c r="AF261" s="12"/>
    </row>
    <row r="262" spans="1:32" x14ac:dyDescent="0.2">
      <c r="A262" s="7">
        <v>184</v>
      </c>
      <c r="B262" s="8" t="s">
        <v>331</v>
      </c>
      <c r="C262" s="8">
        <v>200</v>
      </c>
      <c r="D262" s="8">
        <v>53</v>
      </c>
      <c r="E262" s="16">
        <v>42937.497083333335</v>
      </c>
      <c r="F262" s="16">
        <v>42937.497118055559</v>
      </c>
      <c r="G262" s="8">
        <v>3.36</v>
      </c>
      <c r="H262" s="8">
        <v>35</v>
      </c>
      <c r="I262" s="8">
        <v>7</v>
      </c>
      <c r="J262" s="8">
        <v>3331</v>
      </c>
      <c r="K262" s="8">
        <v>28</v>
      </c>
      <c r="L262" s="8">
        <v>9</v>
      </c>
      <c r="M262" s="8">
        <v>1</v>
      </c>
      <c r="N262" s="8">
        <v>25</v>
      </c>
      <c r="O262" s="8">
        <v>61385</v>
      </c>
      <c r="P262" s="8" t="s">
        <v>56</v>
      </c>
      <c r="Q262" s="8">
        <v>162811</v>
      </c>
      <c r="R262" s="8">
        <v>2016859</v>
      </c>
      <c r="S262" s="8">
        <v>390380</v>
      </c>
      <c r="T262" s="8">
        <v>69480</v>
      </c>
      <c r="U262" s="14">
        <v>2.5757932662963867</v>
      </c>
      <c r="V262" s="8">
        <v>1</v>
      </c>
      <c r="W262" s="8">
        <v>1</v>
      </c>
      <c r="X262" s="8">
        <v>0</v>
      </c>
      <c r="Y262" s="8">
        <v>0</v>
      </c>
      <c r="Z262" s="8">
        <v>1</v>
      </c>
      <c r="AA262" s="8">
        <v>0</v>
      </c>
      <c r="AB262" s="8">
        <v>1</v>
      </c>
      <c r="AC262" s="8">
        <v>1</v>
      </c>
      <c r="AD262" s="8">
        <v>0</v>
      </c>
      <c r="AE262" s="8">
        <v>1</v>
      </c>
      <c r="AF262" s="9"/>
    </row>
    <row r="263" spans="1:32" x14ac:dyDescent="0.2">
      <c r="A263" s="10">
        <v>526</v>
      </c>
      <c r="B263" s="11" t="s">
        <v>332</v>
      </c>
      <c r="C263" s="11">
        <v>200</v>
      </c>
      <c r="D263" s="11">
        <v>33</v>
      </c>
      <c r="E263" s="18">
        <v>42937.613738425927</v>
      </c>
      <c r="F263" s="18">
        <v>42937.613807870373</v>
      </c>
      <c r="G263" s="11">
        <v>5.72</v>
      </c>
      <c r="H263" s="11">
        <v>94</v>
      </c>
      <c r="I263" s="11">
        <v>11</v>
      </c>
      <c r="J263" s="11">
        <v>9554</v>
      </c>
      <c r="K263" s="11">
        <v>63</v>
      </c>
      <c r="L263" s="11">
        <v>31</v>
      </c>
      <c r="M263" s="19">
        <v>22</v>
      </c>
      <c r="N263" s="19">
        <v>41</v>
      </c>
      <c r="O263" s="11">
        <v>94136</v>
      </c>
      <c r="P263" s="11" t="s">
        <v>56</v>
      </c>
      <c r="Q263" s="11">
        <v>486707</v>
      </c>
      <c r="R263" s="11">
        <v>1432618</v>
      </c>
      <c r="S263" s="11">
        <v>1309065</v>
      </c>
      <c r="T263" s="11">
        <v>1635</v>
      </c>
      <c r="U263" s="13">
        <v>3.1701669692993164</v>
      </c>
      <c r="V263" s="11">
        <v>0</v>
      </c>
      <c r="W263" s="11">
        <v>1</v>
      </c>
      <c r="X263" s="11">
        <v>1</v>
      </c>
      <c r="Y263" s="11">
        <v>1</v>
      </c>
      <c r="Z263" s="11">
        <v>1</v>
      </c>
      <c r="AA263" s="11">
        <v>1</v>
      </c>
      <c r="AB263" s="11">
        <v>1</v>
      </c>
      <c r="AC263" s="11">
        <v>1</v>
      </c>
      <c r="AD263" s="11">
        <v>1</v>
      </c>
      <c r="AE263" s="11">
        <v>1</v>
      </c>
      <c r="AF263" s="12"/>
    </row>
    <row r="264" spans="1:32" x14ac:dyDescent="0.2">
      <c r="A264" s="7">
        <v>13</v>
      </c>
      <c r="B264" s="8" t="s">
        <v>333</v>
      </c>
      <c r="C264" s="8">
        <v>200</v>
      </c>
      <c r="D264" s="8">
        <v>72</v>
      </c>
      <c r="E264" s="16">
        <v>42937.487280092595</v>
      </c>
      <c r="F264" s="16">
        <v>42937.487303240741</v>
      </c>
      <c r="G264" s="8">
        <v>1.67</v>
      </c>
      <c r="H264" s="8">
        <v>35</v>
      </c>
      <c r="I264" s="8">
        <v>10</v>
      </c>
      <c r="J264" s="8">
        <v>2966</v>
      </c>
      <c r="K264" s="8">
        <v>28</v>
      </c>
      <c r="L264" s="8">
        <v>23</v>
      </c>
      <c r="M264" s="8">
        <v>2</v>
      </c>
      <c r="N264" s="8">
        <v>10</v>
      </c>
      <c r="O264" s="8">
        <v>73893</v>
      </c>
      <c r="P264" s="8" t="s">
        <v>56</v>
      </c>
      <c r="Q264" s="8">
        <v>137367</v>
      </c>
      <c r="R264" s="8">
        <v>255637</v>
      </c>
      <c r="S264" s="8">
        <v>1038260</v>
      </c>
      <c r="T264" s="8">
        <v>750</v>
      </c>
      <c r="U264" s="14">
        <v>1.4361448287963867</v>
      </c>
      <c r="V264" s="8">
        <v>1</v>
      </c>
      <c r="W264" s="8">
        <v>1</v>
      </c>
      <c r="X264" s="8">
        <v>0</v>
      </c>
      <c r="Y264" s="8">
        <v>1</v>
      </c>
      <c r="Z264" s="8">
        <v>1</v>
      </c>
      <c r="AA264" s="8">
        <v>1</v>
      </c>
      <c r="AB264" s="8">
        <v>1</v>
      </c>
      <c r="AC264" s="8">
        <v>1</v>
      </c>
      <c r="AD264" s="8">
        <v>0</v>
      </c>
      <c r="AE264" s="8">
        <v>1</v>
      </c>
      <c r="AF264" s="9"/>
    </row>
    <row r="265" spans="1:32" x14ac:dyDescent="0.2">
      <c r="A265" s="10">
        <v>469</v>
      </c>
      <c r="B265" s="11" t="s">
        <v>334</v>
      </c>
      <c r="C265" s="11">
        <v>200</v>
      </c>
      <c r="D265" s="11">
        <v>40</v>
      </c>
      <c r="E265" s="18">
        <v>42937.604097222225</v>
      </c>
      <c r="F265" s="18">
        <v>42937.604317129626</v>
      </c>
      <c r="G265" s="11">
        <v>18.78</v>
      </c>
      <c r="H265" s="11">
        <v>82</v>
      </c>
      <c r="I265" s="11">
        <v>22</v>
      </c>
      <c r="J265" s="11">
        <v>8135</v>
      </c>
      <c r="K265" s="11">
        <v>63</v>
      </c>
      <c r="L265" s="11">
        <v>36</v>
      </c>
      <c r="M265" s="11">
        <v>17</v>
      </c>
      <c r="N265" s="11">
        <v>29</v>
      </c>
      <c r="O265" s="11">
        <v>27779</v>
      </c>
      <c r="P265" s="11" t="s">
        <v>56</v>
      </c>
      <c r="Q265" s="11">
        <v>415586</v>
      </c>
      <c r="R265" s="11">
        <v>2740899</v>
      </c>
      <c r="S265" s="11">
        <v>3477452</v>
      </c>
      <c r="T265" s="11">
        <v>58854</v>
      </c>
      <c r="U265" s="13">
        <v>6.4092350006103516</v>
      </c>
      <c r="V265" s="11">
        <v>0</v>
      </c>
      <c r="W265" s="11">
        <v>1</v>
      </c>
      <c r="X265" s="11">
        <v>1</v>
      </c>
      <c r="Y265" s="11">
        <v>1</v>
      </c>
      <c r="Z265" s="11">
        <v>1</v>
      </c>
      <c r="AA265" s="11">
        <v>1</v>
      </c>
      <c r="AB265" s="11">
        <v>1</v>
      </c>
      <c r="AC265" s="11">
        <v>1</v>
      </c>
      <c r="AD265" s="11">
        <v>0</v>
      </c>
      <c r="AE265" s="11">
        <v>1</v>
      </c>
      <c r="AF265" s="12"/>
    </row>
    <row r="266" spans="1:32" x14ac:dyDescent="0.2">
      <c r="A266" s="7">
        <v>484</v>
      </c>
      <c r="B266" s="8" t="s">
        <v>335</v>
      </c>
      <c r="C266" s="8">
        <v>200</v>
      </c>
      <c r="D266" s="8">
        <v>62</v>
      </c>
      <c r="E266" s="16">
        <v>42937.611087962963</v>
      </c>
      <c r="F266" s="16">
        <v>42937.611134259256</v>
      </c>
      <c r="G266" s="8">
        <v>3.54</v>
      </c>
      <c r="H266" s="8">
        <v>41</v>
      </c>
      <c r="I266" s="8">
        <v>11</v>
      </c>
      <c r="J266" s="8">
        <v>4821</v>
      </c>
      <c r="K266" s="8">
        <v>19</v>
      </c>
      <c r="L266" s="8">
        <v>15</v>
      </c>
      <c r="M266" s="8">
        <v>4</v>
      </c>
      <c r="N266" s="8">
        <v>22</v>
      </c>
      <c r="O266" s="8">
        <v>27161</v>
      </c>
      <c r="P266" s="8" t="s">
        <v>56</v>
      </c>
      <c r="Q266" s="8">
        <v>83083</v>
      </c>
      <c r="R266" s="8">
        <v>498734</v>
      </c>
      <c r="S266" s="8">
        <v>348866</v>
      </c>
      <c r="T266" s="8">
        <v>101090</v>
      </c>
      <c r="U266" s="14">
        <v>1.0098781585693359</v>
      </c>
      <c r="V266" s="8">
        <v>0</v>
      </c>
      <c r="W266" s="8">
        <v>1</v>
      </c>
      <c r="X266" s="8">
        <v>1</v>
      </c>
      <c r="Y266" s="8">
        <v>0</v>
      </c>
      <c r="Z266" s="8">
        <v>0</v>
      </c>
      <c r="AA266" s="8">
        <v>1</v>
      </c>
      <c r="AB266" s="8">
        <v>1</v>
      </c>
      <c r="AC266" s="8">
        <v>1</v>
      </c>
      <c r="AD266" s="8">
        <v>0</v>
      </c>
      <c r="AE266" s="8">
        <v>1</v>
      </c>
      <c r="AF266" s="9"/>
    </row>
    <row r="267" spans="1:32" x14ac:dyDescent="0.2">
      <c r="A267" s="10">
        <v>50</v>
      </c>
      <c r="B267" s="11" t="s">
        <v>336</v>
      </c>
      <c r="C267" s="11">
        <v>200</v>
      </c>
      <c r="D267" s="11">
        <v>68</v>
      </c>
      <c r="E267" s="18">
        <v>42937.489548611113</v>
      </c>
      <c r="F267" s="18">
        <v>42937.489618055559</v>
      </c>
      <c r="G267" s="11">
        <v>6.13</v>
      </c>
      <c r="H267" s="11">
        <v>113</v>
      </c>
      <c r="I267" s="11">
        <v>28</v>
      </c>
      <c r="J267" s="11">
        <v>17146</v>
      </c>
      <c r="K267" s="11">
        <v>85</v>
      </c>
      <c r="L267" s="11">
        <v>38</v>
      </c>
      <c r="M267" s="11">
        <v>5</v>
      </c>
      <c r="N267" s="11">
        <v>70</v>
      </c>
      <c r="O267" s="11">
        <v>114738</v>
      </c>
      <c r="P267" s="11" t="s">
        <v>56</v>
      </c>
      <c r="Q267" s="11">
        <v>544460</v>
      </c>
      <c r="R267" s="11">
        <v>559274</v>
      </c>
      <c r="S267" s="11">
        <v>1308734</v>
      </c>
      <c r="T267" s="11">
        <v>7365</v>
      </c>
      <c r="U267" s="13">
        <v>2.4171552658081055</v>
      </c>
      <c r="V267" s="11">
        <v>0</v>
      </c>
      <c r="W267" s="11">
        <v>1</v>
      </c>
      <c r="X267" s="11">
        <v>1</v>
      </c>
      <c r="Y267" s="11">
        <v>0</v>
      </c>
      <c r="Z267" s="11">
        <v>1</v>
      </c>
      <c r="AA267" s="11">
        <v>0</v>
      </c>
      <c r="AB267" s="11">
        <v>1</v>
      </c>
      <c r="AC267" s="11">
        <v>1</v>
      </c>
      <c r="AD267" s="11">
        <v>0</v>
      </c>
      <c r="AE267" s="11">
        <v>1</v>
      </c>
      <c r="AF267" s="12"/>
    </row>
    <row r="268" spans="1:32" x14ac:dyDescent="0.2">
      <c r="A268" s="7">
        <v>283</v>
      </c>
      <c r="B268" s="8" t="s">
        <v>337</v>
      </c>
      <c r="C268" s="8">
        <v>200</v>
      </c>
      <c r="D268" s="8">
        <v>30</v>
      </c>
      <c r="E268" s="16">
        <v>42937.504780092589</v>
      </c>
      <c r="F268" s="16">
        <v>42937.504826388889</v>
      </c>
      <c r="G268" s="8">
        <v>4.7300000000000004</v>
      </c>
      <c r="H268" s="8">
        <v>45</v>
      </c>
      <c r="I268" s="8">
        <v>17</v>
      </c>
      <c r="J268" s="8">
        <v>7763</v>
      </c>
      <c r="K268" s="8">
        <v>24</v>
      </c>
      <c r="L268" s="8">
        <v>12</v>
      </c>
      <c r="M268" s="8">
        <v>2</v>
      </c>
      <c r="N268" s="8">
        <v>31</v>
      </c>
      <c r="O268" s="8">
        <v>102156</v>
      </c>
      <c r="P268" s="8" t="s">
        <v>56</v>
      </c>
      <c r="Q268" s="8">
        <v>233694</v>
      </c>
      <c r="R268" s="8">
        <v>2874834</v>
      </c>
      <c r="S268" s="8">
        <v>799354</v>
      </c>
      <c r="T268" s="8">
        <v>172004</v>
      </c>
      <c r="U268" s="14">
        <v>3.9883060455322266</v>
      </c>
      <c r="V268" s="8">
        <v>0</v>
      </c>
      <c r="W268" s="8">
        <v>0</v>
      </c>
      <c r="X268" s="8">
        <v>1</v>
      </c>
      <c r="Y268" s="8">
        <v>1</v>
      </c>
      <c r="Z268" s="8">
        <v>1</v>
      </c>
      <c r="AA268" s="8">
        <v>1</v>
      </c>
      <c r="AB268" s="8">
        <v>1</v>
      </c>
      <c r="AC268" s="8">
        <v>1</v>
      </c>
      <c r="AD268" s="8">
        <v>0</v>
      </c>
      <c r="AE268" s="8">
        <v>1</v>
      </c>
      <c r="AF268" s="9"/>
    </row>
    <row r="269" spans="1:32" x14ac:dyDescent="0.2">
      <c r="A269" s="10">
        <v>405</v>
      </c>
      <c r="B269" s="11" t="s">
        <v>338</v>
      </c>
      <c r="C269" s="11">
        <v>200</v>
      </c>
      <c r="D269" s="11">
        <v>69</v>
      </c>
      <c r="E269" s="18">
        <v>42937.51326388889</v>
      </c>
      <c r="F269" s="18">
        <v>42937.513298611113</v>
      </c>
      <c r="G269" s="11">
        <v>3.18</v>
      </c>
      <c r="H269" s="11">
        <v>109</v>
      </c>
      <c r="I269" s="11">
        <v>11</v>
      </c>
      <c r="J269" s="11">
        <v>11274</v>
      </c>
      <c r="K269" s="11">
        <v>69</v>
      </c>
      <c r="L269" s="11">
        <v>28</v>
      </c>
      <c r="M269" s="11">
        <v>15</v>
      </c>
      <c r="N269" s="11">
        <v>66</v>
      </c>
      <c r="O269" s="11">
        <v>52047</v>
      </c>
      <c r="P269" s="11" t="s">
        <v>56</v>
      </c>
      <c r="Q269" s="11">
        <v>466287</v>
      </c>
      <c r="R269" s="11">
        <v>636055</v>
      </c>
      <c r="S269" s="11">
        <v>910955</v>
      </c>
      <c r="T269" s="11">
        <v>69249</v>
      </c>
      <c r="U269" s="13">
        <v>2.0357065200805664</v>
      </c>
      <c r="V269" s="11">
        <v>0</v>
      </c>
      <c r="W269" s="11">
        <v>1</v>
      </c>
      <c r="X269" s="11">
        <v>0</v>
      </c>
      <c r="Y269" s="11">
        <v>1</v>
      </c>
      <c r="Z269" s="11">
        <v>1</v>
      </c>
      <c r="AA269" s="11">
        <v>1</v>
      </c>
      <c r="AB269" s="11">
        <v>1</v>
      </c>
      <c r="AC269" s="11">
        <v>1</v>
      </c>
      <c r="AD269" s="11">
        <v>0</v>
      </c>
      <c r="AE269" s="11">
        <v>1</v>
      </c>
      <c r="AF269" s="12"/>
    </row>
    <row r="270" spans="1:32" x14ac:dyDescent="0.2">
      <c r="A270" s="7">
        <v>63</v>
      </c>
      <c r="B270" s="8" t="s">
        <v>339</v>
      </c>
      <c r="C270" s="8">
        <v>200</v>
      </c>
      <c r="D270" s="8">
        <v>41</v>
      </c>
      <c r="E270" s="16">
        <v>42937.49009259259</v>
      </c>
      <c r="F270" s="16">
        <v>42937.490115740744</v>
      </c>
      <c r="G270" s="8">
        <v>2.19</v>
      </c>
      <c r="H270" s="8">
        <v>40</v>
      </c>
      <c r="I270" s="8">
        <v>5</v>
      </c>
      <c r="J270" s="8">
        <v>4663</v>
      </c>
      <c r="K270" s="8">
        <v>24</v>
      </c>
      <c r="L270" s="8">
        <v>8</v>
      </c>
      <c r="M270" s="8">
        <v>5</v>
      </c>
      <c r="N270" s="8">
        <v>27</v>
      </c>
      <c r="O270" s="8">
        <v>27297</v>
      </c>
      <c r="P270" s="8" t="s">
        <v>56</v>
      </c>
      <c r="Q270" s="8">
        <v>171552</v>
      </c>
      <c r="R270" s="8">
        <v>1431722</v>
      </c>
      <c r="S270" s="8">
        <v>363248</v>
      </c>
      <c r="T270" s="8">
        <v>47426</v>
      </c>
      <c r="U270" s="14">
        <v>1.9466829299926758</v>
      </c>
      <c r="V270" s="8">
        <v>0</v>
      </c>
      <c r="W270" s="8">
        <v>1</v>
      </c>
      <c r="X270" s="8">
        <v>0</v>
      </c>
      <c r="Y270" s="8">
        <v>1</v>
      </c>
      <c r="Z270" s="8">
        <v>1</v>
      </c>
      <c r="AA270" s="8">
        <v>1</v>
      </c>
      <c r="AB270" s="8">
        <v>1</v>
      </c>
      <c r="AC270" s="8">
        <v>1</v>
      </c>
      <c r="AD270" s="8">
        <v>1</v>
      </c>
      <c r="AE270" s="8">
        <v>1</v>
      </c>
      <c r="AF270" s="9"/>
    </row>
    <row r="271" spans="1:32" x14ac:dyDescent="0.2">
      <c r="A271" s="10">
        <v>278</v>
      </c>
      <c r="B271" s="11" t="s">
        <v>340</v>
      </c>
      <c r="C271" s="11">
        <v>200</v>
      </c>
      <c r="D271" s="11">
        <v>72</v>
      </c>
      <c r="E271" s="18">
        <v>42937.504282407404</v>
      </c>
      <c r="F271" s="18">
        <v>42937.504317129627</v>
      </c>
      <c r="G271" s="11">
        <v>2.75</v>
      </c>
      <c r="H271" s="11">
        <v>54</v>
      </c>
      <c r="I271" s="11">
        <v>9</v>
      </c>
      <c r="J271" s="11">
        <v>4972</v>
      </c>
      <c r="K271" s="11">
        <v>42</v>
      </c>
      <c r="L271" s="11">
        <v>14</v>
      </c>
      <c r="M271" s="11">
        <v>7</v>
      </c>
      <c r="N271" s="11">
        <v>33</v>
      </c>
      <c r="O271" s="11">
        <v>153214</v>
      </c>
      <c r="P271" s="11" t="s">
        <v>56</v>
      </c>
      <c r="Q271" s="11">
        <v>298345</v>
      </c>
      <c r="R271" s="11">
        <v>796876</v>
      </c>
      <c r="S271" s="11">
        <v>680611</v>
      </c>
      <c r="T271" s="11">
        <v>121129</v>
      </c>
      <c r="U271" s="13">
        <v>1.9551992416381836</v>
      </c>
      <c r="V271" s="11">
        <v>0</v>
      </c>
      <c r="W271" s="11">
        <v>0</v>
      </c>
      <c r="X271" s="11">
        <v>0</v>
      </c>
      <c r="Y271" s="11">
        <v>1</v>
      </c>
      <c r="Z271" s="11">
        <v>1</v>
      </c>
      <c r="AA271" s="11">
        <v>1</v>
      </c>
      <c r="AB271" s="11">
        <v>1</v>
      </c>
      <c r="AC271" s="11">
        <v>1</v>
      </c>
      <c r="AD271" s="11">
        <v>0</v>
      </c>
      <c r="AE271" s="11">
        <v>1</v>
      </c>
      <c r="AF271" s="12"/>
    </row>
    <row r="272" spans="1:32" x14ac:dyDescent="0.2">
      <c r="A272" s="7">
        <v>246</v>
      </c>
      <c r="B272" s="8" t="s">
        <v>341</v>
      </c>
      <c r="C272" s="8">
        <v>200</v>
      </c>
      <c r="D272" s="8">
        <v>84</v>
      </c>
      <c r="E272" s="16">
        <v>42937.501689814817</v>
      </c>
      <c r="F272" s="16">
        <v>42937.501736111109</v>
      </c>
      <c r="G272" s="8">
        <v>3.81</v>
      </c>
      <c r="H272" s="8">
        <v>38</v>
      </c>
      <c r="I272" s="8">
        <v>15</v>
      </c>
      <c r="J272" s="8">
        <v>7955</v>
      </c>
      <c r="K272" s="8">
        <v>20</v>
      </c>
      <c r="L272" s="8">
        <v>15</v>
      </c>
      <c r="M272" s="8">
        <v>2</v>
      </c>
      <c r="N272" s="8">
        <v>21</v>
      </c>
      <c r="O272" s="8">
        <v>101930</v>
      </c>
      <c r="P272" s="8" t="s">
        <v>56</v>
      </c>
      <c r="Q272" s="8">
        <v>155730</v>
      </c>
      <c r="R272" s="8">
        <v>205399</v>
      </c>
      <c r="S272" s="8">
        <v>1120836</v>
      </c>
      <c r="T272" s="8">
        <v>49579</v>
      </c>
      <c r="U272" s="14">
        <v>1.5578022003173828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1</v>
      </c>
      <c r="AC272" s="8">
        <v>1</v>
      </c>
      <c r="AD272" s="8">
        <v>0</v>
      </c>
      <c r="AE272" s="8">
        <v>1</v>
      </c>
      <c r="AF272" s="9"/>
    </row>
    <row r="273" spans="1:32" x14ac:dyDescent="0.2">
      <c r="A273" s="10">
        <v>152</v>
      </c>
      <c r="B273" s="11" t="s">
        <v>342</v>
      </c>
      <c r="C273" s="11">
        <v>200</v>
      </c>
      <c r="D273" s="11">
        <v>51</v>
      </c>
      <c r="E273" s="18">
        <v>42937.495023148149</v>
      </c>
      <c r="F273" s="18">
        <v>42937.495046296295</v>
      </c>
      <c r="G273" s="11">
        <v>2.15</v>
      </c>
      <c r="H273" s="11">
        <v>60</v>
      </c>
      <c r="I273" s="11">
        <v>11</v>
      </c>
      <c r="J273" s="11">
        <v>5228</v>
      </c>
      <c r="K273" s="11">
        <v>23</v>
      </c>
      <c r="L273" s="11">
        <v>16</v>
      </c>
      <c r="M273" s="11">
        <v>6</v>
      </c>
      <c r="N273" s="11">
        <v>38</v>
      </c>
      <c r="O273" s="11">
        <v>31206</v>
      </c>
      <c r="P273" s="11" t="s">
        <v>56</v>
      </c>
      <c r="Q273" s="11">
        <v>161777</v>
      </c>
      <c r="R273" s="11">
        <v>1317145</v>
      </c>
      <c r="S273" s="11">
        <v>650091</v>
      </c>
      <c r="T273" s="11">
        <v>153622</v>
      </c>
      <c r="U273" s="13">
        <v>2.2066507339477539</v>
      </c>
      <c r="V273" s="11">
        <v>1</v>
      </c>
      <c r="W273" s="11">
        <v>0</v>
      </c>
      <c r="X273" s="11">
        <v>0</v>
      </c>
      <c r="Y273" s="11">
        <v>1</v>
      </c>
      <c r="Z273" s="11">
        <v>1</v>
      </c>
      <c r="AA273" s="11">
        <v>1</v>
      </c>
      <c r="AB273" s="11">
        <v>1</v>
      </c>
      <c r="AC273" s="11">
        <v>1</v>
      </c>
      <c r="AD273" s="11">
        <v>1</v>
      </c>
      <c r="AE273" s="11">
        <v>1</v>
      </c>
      <c r="AF273" s="12"/>
    </row>
    <row r="274" spans="1:32" x14ac:dyDescent="0.2">
      <c r="A274" s="7">
        <v>252</v>
      </c>
      <c r="B274" s="8" t="s">
        <v>343</v>
      </c>
      <c r="C274" s="8">
        <v>200</v>
      </c>
      <c r="D274" s="8">
        <v>44</v>
      </c>
      <c r="E274" s="16">
        <v>42937.502118055556</v>
      </c>
      <c r="F274" s="16">
        <v>42937.502199074072</v>
      </c>
      <c r="G274" s="8">
        <v>6.92</v>
      </c>
      <c r="H274" s="8">
        <v>79</v>
      </c>
      <c r="I274" s="8">
        <v>26</v>
      </c>
      <c r="J274" s="8">
        <v>13913</v>
      </c>
      <c r="K274" s="8">
        <v>47</v>
      </c>
      <c r="L274" s="8">
        <v>37</v>
      </c>
      <c r="M274" s="8">
        <v>5</v>
      </c>
      <c r="N274" s="8">
        <v>37</v>
      </c>
      <c r="O274" s="8">
        <v>43391</v>
      </c>
      <c r="P274" s="8" t="s">
        <v>56</v>
      </c>
      <c r="Q274" s="8">
        <v>345562</v>
      </c>
      <c r="R274" s="8">
        <v>434750</v>
      </c>
      <c r="S274" s="8">
        <v>1373276</v>
      </c>
      <c r="T274" s="8">
        <v>59684</v>
      </c>
      <c r="U274" s="14">
        <v>2.1521215438842773</v>
      </c>
      <c r="V274" s="8">
        <v>0</v>
      </c>
      <c r="W274" s="8">
        <v>1</v>
      </c>
      <c r="X274" s="8">
        <v>0</v>
      </c>
      <c r="Y274" s="8">
        <v>1</v>
      </c>
      <c r="Z274" s="8">
        <v>1</v>
      </c>
      <c r="AA274" s="8">
        <v>1</v>
      </c>
      <c r="AB274" s="8">
        <v>1</v>
      </c>
      <c r="AC274" s="8">
        <v>1</v>
      </c>
      <c r="AD274" s="8">
        <v>1</v>
      </c>
      <c r="AE274" s="8">
        <v>1</v>
      </c>
      <c r="AF274" s="9"/>
    </row>
    <row r="275" spans="1:32" x14ac:dyDescent="0.2">
      <c r="A275" s="10">
        <v>126</v>
      </c>
      <c r="B275" s="11" t="s">
        <v>344</v>
      </c>
      <c r="C275" s="11">
        <v>200</v>
      </c>
      <c r="D275" s="11">
        <v>54</v>
      </c>
      <c r="E275" s="18">
        <v>42937.493321759262</v>
      </c>
      <c r="F275" s="18">
        <v>42937.493379629632</v>
      </c>
      <c r="G275" s="11">
        <v>4.09</v>
      </c>
      <c r="H275" s="11">
        <v>45</v>
      </c>
      <c r="I275" s="11">
        <v>5</v>
      </c>
      <c r="J275" s="11">
        <v>4370</v>
      </c>
      <c r="K275" s="11">
        <v>31</v>
      </c>
      <c r="L275" s="11">
        <v>16</v>
      </c>
      <c r="M275" s="11">
        <v>8</v>
      </c>
      <c r="N275" s="11">
        <v>21</v>
      </c>
      <c r="O275" s="11">
        <v>61577</v>
      </c>
      <c r="P275" s="11" t="s">
        <v>56</v>
      </c>
      <c r="Q275" s="11">
        <v>67259</v>
      </c>
      <c r="R275" s="11">
        <v>553343</v>
      </c>
      <c r="S275" s="11">
        <v>745280</v>
      </c>
      <c r="T275" s="11">
        <v>55481</v>
      </c>
      <c r="U275" s="13">
        <v>1.4142417907714844</v>
      </c>
      <c r="V275" s="11">
        <v>0</v>
      </c>
      <c r="W275" s="11">
        <v>1</v>
      </c>
      <c r="X275" s="11">
        <v>1</v>
      </c>
      <c r="Y275" s="11">
        <v>1</v>
      </c>
      <c r="Z275" s="11">
        <v>0</v>
      </c>
      <c r="AA275" s="11">
        <v>1</v>
      </c>
      <c r="AB275" s="11">
        <v>1</v>
      </c>
      <c r="AC275" s="11">
        <v>1</v>
      </c>
      <c r="AD275" s="11">
        <v>0</v>
      </c>
      <c r="AE275" s="11">
        <v>1</v>
      </c>
      <c r="AF275" s="12"/>
    </row>
    <row r="276" spans="1:32" x14ac:dyDescent="0.2">
      <c r="A276" s="7">
        <v>182</v>
      </c>
      <c r="B276" s="8" t="s">
        <v>345</v>
      </c>
      <c r="C276" s="8">
        <v>200</v>
      </c>
      <c r="D276" s="8">
        <v>70</v>
      </c>
      <c r="E276" s="16">
        <v>42937.497037037036</v>
      </c>
      <c r="F276" s="16">
        <v>42937.497048611112</v>
      </c>
      <c r="G276" s="8">
        <v>1.31</v>
      </c>
      <c r="H276" s="8">
        <v>26</v>
      </c>
      <c r="I276" s="8">
        <v>3</v>
      </c>
      <c r="J276" s="8">
        <v>2228</v>
      </c>
      <c r="K276" s="8">
        <v>20</v>
      </c>
      <c r="L276" s="8">
        <v>7</v>
      </c>
      <c r="M276" s="8">
        <v>4</v>
      </c>
      <c r="N276" s="8">
        <v>15</v>
      </c>
      <c r="O276" s="8">
        <v>20324</v>
      </c>
      <c r="P276" s="8">
        <v>285</v>
      </c>
      <c r="Q276" s="8">
        <v>46421</v>
      </c>
      <c r="R276" s="8">
        <v>332873</v>
      </c>
      <c r="S276" s="8">
        <v>336327</v>
      </c>
      <c r="T276" s="8">
        <v>1715</v>
      </c>
      <c r="U276" s="14">
        <v>0.70375919342041016</v>
      </c>
      <c r="V276" s="8">
        <v>0</v>
      </c>
      <c r="W276" s="8">
        <v>0</v>
      </c>
      <c r="X276" s="8">
        <v>0</v>
      </c>
      <c r="Y276" s="8">
        <v>1</v>
      </c>
      <c r="Z276" s="8">
        <v>0</v>
      </c>
      <c r="AA276" s="8">
        <v>1</v>
      </c>
      <c r="AB276" s="8">
        <v>1</v>
      </c>
      <c r="AC276" s="8">
        <v>1</v>
      </c>
      <c r="AD276" s="8">
        <v>0</v>
      </c>
      <c r="AE276" s="8">
        <v>1</v>
      </c>
      <c r="AF276" s="9"/>
    </row>
    <row r="277" spans="1:32" x14ac:dyDescent="0.2">
      <c r="A277" s="10">
        <v>487</v>
      </c>
      <c r="B277" s="11" t="s">
        <v>346</v>
      </c>
      <c r="C277" s="11">
        <v>200</v>
      </c>
      <c r="D277" s="11">
        <v>52</v>
      </c>
      <c r="E277" s="18">
        <v>42937.611562500002</v>
      </c>
      <c r="F277" s="18">
        <v>42937.611597222225</v>
      </c>
      <c r="G277" s="11">
        <v>3.02</v>
      </c>
      <c r="H277" s="11">
        <v>65</v>
      </c>
      <c r="I277" s="11">
        <v>10</v>
      </c>
      <c r="J277" s="11">
        <v>6750</v>
      </c>
      <c r="K277" s="11">
        <v>26</v>
      </c>
      <c r="L277" s="11">
        <v>30</v>
      </c>
      <c r="M277" s="11">
        <v>10</v>
      </c>
      <c r="N277" s="11">
        <v>25</v>
      </c>
      <c r="O277" s="11">
        <v>72837</v>
      </c>
      <c r="P277" s="11" t="s">
        <v>56</v>
      </c>
      <c r="Q277" s="11">
        <v>122530</v>
      </c>
      <c r="R277" s="11">
        <v>492963</v>
      </c>
      <c r="S277" s="11">
        <v>785963</v>
      </c>
      <c r="T277" s="11">
        <v>37547</v>
      </c>
      <c r="U277" s="13">
        <v>1.441802978515625</v>
      </c>
      <c r="V277" s="11">
        <v>1</v>
      </c>
      <c r="W277" s="11">
        <v>1</v>
      </c>
      <c r="X277" s="11">
        <v>1</v>
      </c>
      <c r="Y277" s="11">
        <v>1</v>
      </c>
      <c r="Z277" s="11">
        <v>0</v>
      </c>
      <c r="AA277" s="11">
        <v>1</v>
      </c>
      <c r="AB277" s="11">
        <v>1</v>
      </c>
      <c r="AC277" s="11">
        <v>1</v>
      </c>
      <c r="AD277" s="11">
        <v>0</v>
      </c>
      <c r="AE277" s="11">
        <v>1</v>
      </c>
      <c r="AF277" s="12"/>
    </row>
    <row r="278" spans="1:32" x14ac:dyDescent="0.2">
      <c r="A278" s="7">
        <v>173</v>
      </c>
      <c r="B278" s="8" t="s">
        <v>347</v>
      </c>
      <c r="C278" s="8">
        <v>200</v>
      </c>
      <c r="D278" s="8">
        <v>80</v>
      </c>
      <c r="E278" s="16">
        <v>42937.49664351852</v>
      </c>
      <c r="F278" s="16">
        <v>42937.496736111112</v>
      </c>
      <c r="G278" s="8">
        <v>7.86</v>
      </c>
      <c r="H278" s="8">
        <v>117</v>
      </c>
      <c r="I278" s="8">
        <v>11</v>
      </c>
      <c r="J278" s="8">
        <v>14095</v>
      </c>
      <c r="K278" s="8">
        <v>105</v>
      </c>
      <c r="L278" s="8">
        <v>27</v>
      </c>
      <c r="M278" s="8">
        <v>12</v>
      </c>
      <c r="N278" s="8">
        <v>78</v>
      </c>
      <c r="O278" s="8">
        <v>301865</v>
      </c>
      <c r="P278" s="8" t="s">
        <v>56</v>
      </c>
      <c r="Q278" s="8">
        <v>215525</v>
      </c>
      <c r="R278" s="8">
        <v>2683705</v>
      </c>
      <c r="S278" s="8">
        <v>1809251</v>
      </c>
      <c r="T278" s="8">
        <v>43168</v>
      </c>
      <c r="U278" s="14">
        <v>4.8194065093994141</v>
      </c>
      <c r="V278" s="8">
        <v>1</v>
      </c>
      <c r="W278" s="8">
        <v>0</v>
      </c>
      <c r="X278" s="8">
        <v>0</v>
      </c>
      <c r="Y278" s="8">
        <v>0</v>
      </c>
      <c r="Z278" s="8">
        <v>1</v>
      </c>
      <c r="AA278" s="8">
        <v>0</v>
      </c>
      <c r="AB278" s="8">
        <v>1</v>
      </c>
      <c r="AC278" s="8">
        <v>1</v>
      </c>
      <c r="AD278" s="8">
        <v>0</v>
      </c>
      <c r="AE278" s="8">
        <v>1</v>
      </c>
      <c r="AF278" s="9"/>
    </row>
    <row r="279" spans="1:32" x14ac:dyDescent="0.2">
      <c r="A279" s="10">
        <v>444</v>
      </c>
      <c r="B279" s="11" t="s">
        <v>348</v>
      </c>
      <c r="C279" s="11">
        <v>200</v>
      </c>
      <c r="D279" s="11">
        <v>84</v>
      </c>
      <c r="E279" s="18">
        <v>42937.516898148147</v>
      </c>
      <c r="F279" s="18">
        <v>42937.516909722224</v>
      </c>
      <c r="G279" s="11">
        <v>0.95</v>
      </c>
      <c r="H279" s="11">
        <v>21</v>
      </c>
      <c r="I279" s="11">
        <v>9</v>
      </c>
      <c r="J279" s="11">
        <v>2691</v>
      </c>
      <c r="K279" s="11">
        <v>12</v>
      </c>
      <c r="L279" s="11">
        <v>6</v>
      </c>
      <c r="M279" s="11">
        <v>0</v>
      </c>
      <c r="N279" s="11">
        <v>15</v>
      </c>
      <c r="O279" s="11">
        <v>32962</v>
      </c>
      <c r="P279" s="11" t="s">
        <v>56</v>
      </c>
      <c r="Q279" s="11" t="s">
        <v>56</v>
      </c>
      <c r="R279" s="11">
        <v>7038</v>
      </c>
      <c r="S279" s="11">
        <v>770930</v>
      </c>
      <c r="T279" s="11" t="s">
        <v>56</v>
      </c>
      <c r="U279" s="13">
        <v>0.77336311340332031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1</v>
      </c>
      <c r="AC279" s="11">
        <v>1</v>
      </c>
      <c r="AD279" s="11">
        <v>1</v>
      </c>
      <c r="AE279" s="11">
        <v>1</v>
      </c>
      <c r="AF279" s="12"/>
    </row>
    <row r="280" spans="1:32" x14ac:dyDescent="0.2">
      <c r="A280" s="7">
        <v>143</v>
      </c>
      <c r="B280" s="8" t="s">
        <v>349</v>
      </c>
      <c r="C280" s="8">
        <v>200</v>
      </c>
      <c r="D280" s="8">
        <v>90</v>
      </c>
      <c r="E280" s="16">
        <v>42937.494583333333</v>
      </c>
      <c r="F280" s="16">
        <v>42937.494675925926</v>
      </c>
      <c r="G280" s="8">
        <v>8.24</v>
      </c>
      <c r="H280" s="8">
        <v>58</v>
      </c>
      <c r="I280" s="8">
        <v>6</v>
      </c>
      <c r="J280" s="8">
        <v>6486</v>
      </c>
      <c r="K280" s="8">
        <v>51</v>
      </c>
      <c r="L280" s="8">
        <v>11</v>
      </c>
      <c r="M280" s="8">
        <v>0</v>
      </c>
      <c r="N280" s="8">
        <v>47</v>
      </c>
      <c r="O280" s="8">
        <v>423234</v>
      </c>
      <c r="P280" s="8" t="s">
        <v>56</v>
      </c>
      <c r="Q280" s="8" t="s">
        <v>56</v>
      </c>
      <c r="R280" s="8">
        <v>178495</v>
      </c>
      <c r="S280" s="8">
        <v>1001440</v>
      </c>
      <c r="T280" s="8">
        <v>2402</v>
      </c>
      <c r="U280" s="14">
        <v>1.5311918258666992</v>
      </c>
      <c r="V280" s="8">
        <v>0</v>
      </c>
      <c r="W280" s="8">
        <v>0</v>
      </c>
      <c r="X280" s="8">
        <v>1</v>
      </c>
      <c r="Y280" s="8">
        <v>0</v>
      </c>
      <c r="Z280" s="8">
        <v>0</v>
      </c>
      <c r="AA280" s="8">
        <v>0</v>
      </c>
      <c r="AB280" s="8">
        <v>0</v>
      </c>
      <c r="AC280" s="8">
        <v>1</v>
      </c>
      <c r="AD280" s="8">
        <v>1</v>
      </c>
      <c r="AE280" s="8">
        <v>1</v>
      </c>
      <c r="AF280" s="9"/>
    </row>
    <row r="281" spans="1:32" x14ac:dyDescent="0.2">
      <c r="A281" s="10">
        <v>147</v>
      </c>
      <c r="B281" s="11" t="s">
        <v>350</v>
      </c>
      <c r="C281" s="11">
        <v>200</v>
      </c>
      <c r="D281" s="11">
        <v>85</v>
      </c>
      <c r="E281" s="18">
        <v>42937.494791666664</v>
      </c>
      <c r="F281" s="18">
        <v>42937.494814814818</v>
      </c>
      <c r="G281" s="11">
        <v>1.35</v>
      </c>
      <c r="H281" s="11">
        <v>21</v>
      </c>
      <c r="I281" s="11">
        <v>4</v>
      </c>
      <c r="J281" s="11">
        <v>2880</v>
      </c>
      <c r="K281" s="11">
        <v>15</v>
      </c>
      <c r="L281" s="11">
        <v>8</v>
      </c>
      <c r="M281" s="11">
        <v>2</v>
      </c>
      <c r="N281" s="11">
        <v>11</v>
      </c>
      <c r="O281" s="11">
        <v>9953</v>
      </c>
      <c r="P281" s="11" t="s">
        <v>56</v>
      </c>
      <c r="Q281" s="11">
        <v>168352</v>
      </c>
      <c r="R281" s="11">
        <v>116287</v>
      </c>
      <c r="S281" s="11">
        <v>647152</v>
      </c>
      <c r="T281" s="11" t="s">
        <v>56</v>
      </c>
      <c r="U281" s="13">
        <v>0.8981170654296875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1</v>
      </c>
      <c r="AB281" s="11">
        <v>1</v>
      </c>
      <c r="AC281" s="11">
        <v>1</v>
      </c>
      <c r="AD281" s="11">
        <v>0</v>
      </c>
      <c r="AE281" s="11">
        <v>1</v>
      </c>
      <c r="AF281" s="12"/>
    </row>
    <row r="282" spans="1:32" x14ac:dyDescent="0.2">
      <c r="A282" s="7">
        <v>361</v>
      </c>
      <c r="B282" s="8" t="s">
        <v>351</v>
      </c>
      <c r="C282" s="8">
        <v>200</v>
      </c>
      <c r="D282" s="8">
        <v>51</v>
      </c>
      <c r="E282" s="16">
        <v>42937.509421296294</v>
      </c>
      <c r="F282" s="16">
        <v>42937.509618055556</v>
      </c>
      <c r="G282" s="8">
        <v>16.43</v>
      </c>
      <c r="H282" s="8">
        <v>73</v>
      </c>
      <c r="I282" s="8">
        <v>13</v>
      </c>
      <c r="J282" s="8">
        <v>10198</v>
      </c>
      <c r="K282" s="8">
        <v>48</v>
      </c>
      <c r="L282" s="8">
        <v>18</v>
      </c>
      <c r="M282" s="8">
        <v>5</v>
      </c>
      <c r="N282" s="8">
        <v>50</v>
      </c>
      <c r="O282" s="8">
        <v>36166</v>
      </c>
      <c r="P282" s="8" t="s">
        <v>56</v>
      </c>
      <c r="Q282" s="8">
        <v>153655</v>
      </c>
      <c r="R282" s="8">
        <v>773231</v>
      </c>
      <c r="S282" s="8">
        <v>1685076</v>
      </c>
      <c r="T282" s="8">
        <v>242370</v>
      </c>
      <c r="U282" s="14">
        <v>2.7565937042236328</v>
      </c>
      <c r="V282" s="8">
        <v>1</v>
      </c>
      <c r="W282" s="8">
        <v>1</v>
      </c>
      <c r="X282" s="8">
        <v>0</v>
      </c>
      <c r="Y282" s="8">
        <v>0</v>
      </c>
      <c r="Z282" s="8">
        <v>1</v>
      </c>
      <c r="AA282" s="8">
        <v>1</v>
      </c>
      <c r="AB282" s="8">
        <v>1</v>
      </c>
      <c r="AC282" s="8">
        <v>1</v>
      </c>
      <c r="AD282" s="8">
        <v>0</v>
      </c>
      <c r="AE282" s="8">
        <v>1</v>
      </c>
      <c r="AF282" s="9"/>
    </row>
    <row r="283" spans="1:32" x14ac:dyDescent="0.2">
      <c r="A283" s="10">
        <v>314</v>
      </c>
      <c r="B283" s="11" t="s">
        <v>352</v>
      </c>
      <c r="C283" s="11">
        <v>200</v>
      </c>
      <c r="D283" s="11">
        <v>71</v>
      </c>
      <c r="E283" s="18">
        <v>42937.506805555553</v>
      </c>
      <c r="F283" s="18">
        <v>42937.506909722222</v>
      </c>
      <c r="G283" s="11">
        <v>9</v>
      </c>
      <c r="H283" s="11">
        <v>237</v>
      </c>
      <c r="I283" s="11">
        <v>50</v>
      </c>
      <c r="J283" s="11">
        <v>42721</v>
      </c>
      <c r="K283" s="11">
        <v>153</v>
      </c>
      <c r="L283" s="11">
        <v>79</v>
      </c>
      <c r="M283" s="11">
        <v>21</v>
      </c>
      <c r="N283" s="11">
        <v>137</v>
      </c>
      <c r="O283" s="11">
        <v>802370</v>
      </c>
      <c r="P283" s="11">
        <v>19991</v>
      </c>
      <c r="Q283" s="11">
        <v>234393</v>
      </c>
      <c r="R283" s="11">
        <v>1719964</v>
      </c>
      <c r="S283" s="11">
        <v>2264150</v>
      </c>
      <c r="T283" s="11">
        <v>12067</v>
      </c>
      <c r="U283" s="13">
        <v>4.8188543319702148</v>
      </c>
      <c r="V283" s="11">
        <v>0</v>
      </c>
      <c r="W283" s="11">
        <v>1</v>
      </c>
      <c r="X283" s="11">
        <v>0</v>
      </c>
      <c r="Y283" s="11">
        <v>1</v>
      </c>
      <c r="Z283" s="11">
        <v>1</v>
      </c>
      <c r="AA283" s="11">
        <v>1</v>
      </c>
      <c r="AB283" s="11">
        <v>1</v>
      </c>
      <c r="AC283" s="11">
        <v>1</v>
      </c>
      <c r="AD283" s="11">
        <v>1</v>
      </c>
      <c r="AE283" s="11">
        <v>1</v>
      </c>
      <c r="AF283" s="12"/>
    </row>
    <row r="284" spans="1:32" x14ac:dyDescent="0.2">
      <c r="A284" s="7">
        <v>260</v>
      </c>
      <c r="B284" s="8" t="s">
        <v>353</v>
      </c>
      <c r="C284" s="8">
        <v>200</v>
      </c>
      <c r="D284" s="8">
        <v>54</v>
      </c>
      <c r="E284" s="16">
        <v>42937.502418981479</v>
      </c>
      <c r="F284" s="16">
        <v>42937.502476851849</v>
      </c>
      <c r="G284" s="8">
        <v>4.32</v>
      </c>
      <c r="H284" s="8">
        <v>58</v>
      </c>
      <c r="I284" s="8">
        <v>9</v>
      </c>
      <c r="J284" s="8">
        <v>7413</v>
      </c>
      <c r="K284" s="8">
        <v>45</v>
      </c>
      <c r="L284" s="8">
        <v>14</v>
      </c>
      <c r="M284" s="8">
        <v>13</v>
      </c>
      <c r="N284" s="8">
        <v>31</v>
      </c>
      <c r="O284" s="8">
        <v>154442</v>
      </c>
      <c r="P284" s="8" t="s">
        <v>56</v>
      </c>
      <c r="Q284" s="8">
        <v>396283</v>
      </c>
      <c r="R284" s="8">
        <v>1076519</v>
      </c>
      <c r="S284" s="8">
        <v>1657176</v>
      </c>
      <c r="T284" s="8">
        <v>141576</v>
      </c>
      <c r="U284" s="14">
        <v>3.2672843933105469</v>
      </c>
      <c r="V284" s="8">
        <v>1</v>
      </c>
      <c r="W284" s="8">
        <v>0</v>
      </c>
      <c r="X284" s="8">
        <v>1</v>
      </c>
      <c r="Y284" s="8">
        <v>1</v>
      </c>
      <c r="Z284" s="8">
        <v>0</v>
      </c>
      <c r="AA284" s="8">
        <v>1</v>
      </c>
      <c r="AB284" s="8">
        <v>1</v>
      </c>
      <c r="AC284" s="8">
        <v>1</v>
      </c>
      <c r="AD284" s="8">
        <v>0</v>
      </c>
      <c r="AE284" s="8">
        <v>1</v>
      </c>
      <c r="AF284" s="9"/>
    </row>
    <row r="285" spans="1:32" x14ac:dyDescent="0.2">
      <c r="A285" s="10">
        <v>120</v>
      </c>
      <c r="B285" s="11" t="s">
        <v>354</v>
      </c>
      <c r="C285" s="11">
        <v>200</v>
      </c>
      <c r="D285" s="11">
        <v>55</v>
      </c>
      <c r="E285" s="18">
        <v>42937.492986111109</v>
      </c>
      <c r="F285" s="18">
        <v>42937.493020833332</v>
      </c>
      <c r="G285" s="11">
        <v>3.22</v>
      </c>
      <c r="H285" s="11">
        <v>36</v>
      </c>
      <c r="I285" s="11">
        <v>7</v>
      </c>
      <c r="J285" s="11">
        <v>4232</v>
      </c>
      <c r="K285" s="11">
        <v>10</v>
      </c>
      <c r="L285" s="11">
        <v>18</v>
      </c>
      <c r="M285" s="11">
        <v>4</v>
      </c>
      <c r="N285" s="11">
        <v>14</v>
      </c>
      <c r="O285" s="11">
        <v>28837</v>
      </c>
      <c r="P285" s="11">
        <v>2847</v>
      </c>
      <c r="Q285" s="11">
        <v>71771</v>
      </c>
      <c r="R285" s="11">
        <v>585152</v>
      </c>
      <c r="S285" s="11">
        <v>275893</v>
      </c>
      <c r="T285" s="11">
        <v>74931</v>
      </c>
      <c r="U285" s="13">
        <v>0.99127864837646484</v>
      </c>
      <c r="V285" s="11">
        <v>0</v>
      </c>
      <c r="W285" s="11">
        <v>1</v>
      </c>
      <c r="X285" s="11">
        <v>1</v>
      </c>
      <c r="Y285" s="11">
        <v>1</v>
      </c>
      <c r="Z285" s="11">
        <v>0</v>
      </c>
      <c r="AA285" s="11">
        <v>0</v>
      </c>
      <c r="AB285" s="11">
        <v>1</v>
      </c>
      <c r="AC285" s="11">
        <v>1</v>
      </c>
      <c r="AD285" s="11">
        <v>0</v>
      </c>
      <c r="AE285" s="11">
        <v>1</v>
      </c>
      <c r="AF285" s="12"/>
    </row>
    <row r="286" spans="1:32" x14ac:dyDescent="0.2">
      <c r="A286" s="7">
        <v>365</v>
      </c>
      <c r="B286" s="8" t="s">
        <v>355</v>
      </c>
      <c r="C286" s="8">
        <v>200</v>
      </c>
      <c r="D286" s="8">
        <v>45</v>
      </c>
      <c r="E286" s="16">
        <v>42937.509768518517</v>
      </c>
      <c r="F286" s="16">
        <v>42937.509826388887</v>
      </c>
      <c r="G286" s="8">
        <v>4.76</v>
      </c>
      <c r="H286" s="8">
        <v>48</v>
      </c>
      <c r="I286" s="8">
        <v>9</v>
      </c>
      <c r="J286" s="8">
        <v>6063</v>
      </c>
      <c r="K286" s="8">
        <v>36</v>
      </c>
      <c r="L286" s="8">
        <v>12</v>
      </c>
      <c r="M286" s="8">
        <v>2</v>
      </c>
      <c r="N286" s="8">
        <v>34</v>
      </c>
      <c r="O286" s="8">
        <v>28069</v>
      </c>
      <c r="P286" s="8">
        <v>78</v>
      </c>
      <c r="Q286" s="8">
        <v>178635</v>
      </c>
      <c r="R286" s="8">
        <v>2020098</v>
      </c>
      <c r="S286" s="8">
        <v>539265</v>
      </c>
      <c r="T286" s="8">
        <v>79913</v>
      </c>
      <c r="U286" s="14">
        <v>2.7142124176025391</v>
      </c>
      <c r="V286" s="8">
        <v>1</v>
      </c>
      <c r="W286" s="8">
        <v>0</v>
      </c>
      <c r="X286" s="8">
        <v>1</v>
      </c>
      <c r="Y286" s="8">
        <v>0</v>
      </c>
      <c r="Z286" s="8">
        <v>0</v>
      </c>
      <c r="AA286" s="8">
        <v>1</v>
      </c>
      <c r="AB286" s="8">
        <v>1</v>
      </c>
      <c r="AC286" s="8">
        <v>1</v>
      </c>
      <c r="AD286" s="8">
        <v>0</v>
      </c>
      <c r="AE286" s="8">
        <v>1</v>
      </c>
      <c r="AF286" s="9"/>
    </row>
    <row r="287" spans="1:32" x14ac:dyDescent="0.2">
      <c r="A287" s="10">
        <v>185</v>
      </c>
      <c r="B287" s="11" t="s">
        <v>356</v>
      </c>
      <c r="C287" s="11">
        <v>200</v>
      </c>
      <c r="D287" s="11">
        <v>70</v>
      </c>
      <c r="E287" s="18">
        <v>42937.497118055559</v>
      </c>
      <c r="F287" s="18">
        <v>42937.497129629628</v>
      </c>
      <c r="G287" s="11">
        <v>1.1499999999999999</v>
      </c>
      <c r="H287" s="11">
        <v>27</v>
      </c>
      <c r="I287" s="11">
        <v>7</v>
      </c>
      <c r="J287" s="11">
        <v>2675</v>
      </c>
      <c r="K287" s="11">
        <v>19</v>
      </c>
      <c r="L287" s="11">
        <v>8</v>
      </c>
      <c r="M287" s="11">
        <v>1</v>
      </c>
      <c r="N287" s="11">
        <v>18</v>
      </c>
      <c r="O287" s="11">
        <v>26134</v>
      </c>
      <c r="P287" s="11" t="s">
        <v>56</v>
      </c>
      <c r="Q287" s="11">
        <v>19388</v>
      </c>
      <c r="R287" s="11">
        <v>124387</v>
      </c>
      <c r="S287" s="11">
        <v>178231</v>
      </c>
      <c r="T287" s="11">
        <v>3646</v>
      </c>
      <c r="U287" s="13">
        <v>0.33548927307128906</v>
      </c>
      <c r="V287" s="11">
        <v>0</v>
      </c>
      <c r="W287" s="11">
        <v>1</v>
      </c>
      <c r="X287" s="11">
        <v>0</v>
      </c>
      <c r="Y287" s="11">
        <v>1</v>
      </c>
      <c r="Z287" s="11">
        <v>1</v>
      </c>
      <c r="AA287" s="11">
        <v>1</v>
      </c>
      <c r="AB287" s="11">
        <v>1</v>
      </c>
      <c r="AC287" s="11">
        <v>1</v>
      </c>
      <c r="AD287" s="11">
        <v>0</v>
      </c>
      <c r="AE287" s="11">
        <v>1</v>
      </c>
      <c r="AF287" s="12"/>
    </row>
    <row r="288" spans="1:32" x14ac:dyDescent="0.2">
      <c r="A288" s="7">
        <v>53</v>
      </c>
      <c r="B288" s="8" t="s">
        <v>357</v>
      </c>
      <c r="C288" s="8">
        <v>200</v>
      </c>
      <c r="D288" s="8">
        <v>87</v>
      </c>
      <c r="E288" s="16">
        <v>42937.489722222221</v>
      </c>
      <c r="F288" s="16">
        <v>42937.489745370367</v>
      </c>
      <c r="G288" s="8">
        <v>1.88</v>
      </c>
      <c r="H288" s="8">
        <v>25</v>
      </c>
      <c r="I288" s="8">
        <v>7</v>
      </c>
      <c r="J288" s="8">
        <v>2469</v>
      </c>
      <c r="K288" s="8">
        <v>20</v>
      </c>
      <c r="L288" s="8">
        <v>13</v>
      </c>
      <c r="M288" s="8">
        <v>4</v>
      </c>
      <c r="N288" s="8">
        <v>8</v>
      </c>
      <c r="O288" s="8">
        <v>56113</v>
      </c>
      <c r="P288" s="8" t="s">
        <v>56</v>
      </c>
      <c r="Q288" s="8">
        <v>404302</v>
      </c>
      <c r="R288" s="8">
        <v>109911</v>
      </c>
      <c r="S288" s="8">
        <v>263621</v>
      </c>
      <c r="T288" s="8">
        <v>72178</v>
      </c>
      <c r="U288" s="14">
        <v>0.86414813995361328</v>
      </c>
      <c r="V288" s="8">
        <v>0</v>
      </c>
      <c r="W288" s="8">
        <v>1</v>
      </c>
      <c r="X288" s="8">
        <v>0</v>
      </c>
      <c r="Y288" s="8">
        <v>0</v>
      </c>
      <c r="Z288" s="8">
        <v>1</v>
      </c>
      <c r="AA288" s="8">
        <v>1</v>
      </c>
      <c r="AB288" s="8">
        <v>0</v>
      </c>
      <c r="AC288" s="8">
        <v>0</v>
      </c>
      <c r="AD288" s="8">
        <v>0</v>
      </c>
      <c r="AE288" s="8">
        <v>1</v>
      </c>
      <c r="AF288" s="9"/>
    </row>
    <row r="289" spans="1:32" x14ac:dyDescent="0.2">
      <c r="A289" s="10">
        <v>44</v>
      </c>
      <c r="B289" s="11" t="s">
        <v>358</v>
      </c>
      <c r="C289" s="11">
        <v>200</v>
      </c>
      <c r="D289" s="11">
        <v>52</v>
      </c>
      <c r="E289" s="18">
        <v>42937.489108796297</v>
      </c>
      <c r="F289" s="18">
        <v>42937.489270833335</v>
      </c>
      <c r="G289" s="11">
        <v>13.85</v>
      </c>
      <c r="H289" s="11">
        <v>85</v>
      </c>
      <c r="I289" s="11">
        <v>19</v>
      </c>
      <c r="J289" s="11">
        <v>11430</v>
      </c>
      <c r="K289" s="11">
        <v>63</v>
      </c>
      <c r="L289" s="11">
        <v>30</v>
      </c>
      <c r="M289" s="11">
        <v>17</v>
      </c>
      <c r="N289" s="11">
        <v>38</v>
      </c>
      <c r="O289" s="11">
        <v>296863</v>
      </c>
      <c r="P289" s="11" t="s">
        <v>56</v>
      </c>
      <c r="Q289" s="11">
        <v>983551</v>
      </c>
      <c r="R289" s="11">
        <v>1231170</v>
      </c>
      <c r="S289" s="11">
        <v>2470195</v>
      </c>
      <c r="T289" s="11">
        <v>309325</v>
      </c>
      <c r="U289" s="13">
        <v>5.045989990234375</v>
      </c>
      <c r="V289" s="11">
        <v>0</v>
      </c>
      <c r="W289" s="11">
        <v>0</v>
      </c>
      <c r="X289" s="11">
        <v>1</v>
      </c>
      <c r="Y289" s="11">
        <v>1</v>
      </c>
      <c r="Z289" s="11">
        <v>0</v>
      </c>
      <c r="AA289" s="11">
        <v>0</v>
      </c>
      <c r="AB289" s="11">
        <v>1</v>
      </c>
      <c r="AC289" s="11">
        <v>1</v>
      </c>
      <c r="AD289" s="11">
        <v>0</v>
      </c>
      <c r="AE289" s="11">
        <v>1</v>
      </c>
      <c r="AF289" s="12"/>
    </row>
    <row r="290" spans="1:32" x14ac:dyDescent="0.2">
      <c r="A290" s="7">
        <v>415</v>
      </c>
      <c r="B290" s="8" t="s">
        <v>359</v>
      </c>
      <c r="C290" s="8">
        <v>200</v>
      </c>
      <c r="D290" s="8">
        <v>49</v>
      </c>
      <c r="E290" s="16">
        <v>42937.513680555552</v>
      </c>
      <c r="F290" s="16">
        <v>42937.513726851852</v>
      </c>
      <c r="G290" s="8">
        <v>3.7</v>
      </c>
      <c r="H290" s="8">
        <v>115</v>
      </c>
      <c r="I290" s="8">
        <v>12</v>
      </c>
      <c r="J290" s="8">
        <v>9936</v>
      </c>
      <c r="K290" s="8">
        <v>101</v>
      </c>
      <c r="L290" s="8">
        <v>11</v>
      </c>
      <c r="M290" s="8">
        <v>10</v>
      </c>
      <c r="N290" s="8">
        <v>94</v>
      </c>
      <c r="O290" s="8">
        <v>31326</v>
      </c>
      <c r="P290" s="8" t="s">
        <v>56</v>
      </c>
      <c r="Q290" s="8">
        <v>362877</v>
      </c>
      <c r="R290" s="8">
        <v>1994945</v>
      </c>
      <c r="S290" s="8">
        <v>1051600</v>
      </c>
      <c r="T290" s="8">
        <v>203155</v>
      </c>
      <c r="U290" s="14">
        <v>3.4750967025756836</v>
      </c>
      <c r="V290" s="8">
        <v>1</v>
      </c>
      <c r="W290" s="8">
        <v>1</v>
      </c>
      <c r="X290" s="8">
        <v>0</v>
      </c>
      <c r="Y290" s="8">
        <v>1</v>
      </c>
      <c r="Z290" s="8">
        <v>1</v>
      </c>
      <c r="AA290" s="8">
        <v>1</v>
      </c>
      <c r="AB290" s="8">
        <v>1</v>
      </c>
      <c r="AC290" s="8">
        <v>1</v>
      </c>
      <c r="AD290" s="8">
        <v>0</v>
      </c>
      <c r="AE290" s="8">
        <v>1</v>
      </c>
      <c r="AF290" s="9"/>
    </row>
    <row r="291" spans="1:32" x14ac:dyDescent="0.2">
      <c r="A291" s="10">
        <v>378</v>
      </c>
      <c r="B291" s="11" t="s">
        <v>360</v>
      </c>
      <c r="C291" s="11">
        <v>200</v>
      </c>
      <c r="D291" s="11">
        <v>20</v>
      </c>
      <c r="E291" s="18">
        <v>42937.511145833334</v>
      </c>
      <c r="F291" s="18">
        <v>42937.511238425926</v>
      </c>
      <c r="G291" s="11">
        <v>8.24</v>
      </c>
      <c r="H291" s="11">
        <v>128</v>
      </c>
      <c r="I291" s="11">
        <v>4</v>
      </c>
      <c r="J291" s="11">
        <v>15195</v>
      </c>
      <c r="K291" s="11">
        <v>14</v>
      </c>
      <c r="L291" s="11">
        <v>101</v>
      </c>
      <c r="M291" s="11">
        <v>11</v>
      </c>
      <c r="N291" s="11">
        <v>16</v>
      </c>
      <c r="O291" s="11">
        <v>226584</v>
      </c>
      <c r="P291" s="11" t="s">
        <v>56</v>
      </c>
      <c r="Q291" s="11">
        <v>555111</v>
      </c>
      <c r="R291" s="11">
        <v>2589180</v>
      </c>
      <c r="S291" s="11">
        <v>1151502</v>
      </c>
      <c r="T291" s="11">
        <v>372</v>
      </c>
      <c r="U291" s="13">
        <v>4.3132295608520508</v>
      </c>
      <c r="V291" s="11">
        <v>0</v>
      </c>
      <c r="W291" s="11">
        <v>1</v>
      </c>
      <c r="X291" s="11">
        <v>0</v>
      </c>
      <c r="Y291" s="11">
        <v>1</v>
      </c>
      <c r="Z291" s="11">
        <v>0</v>
      </c>
      <c r="AA291" s="11">
        <v>1</v>
      </c>
      <c r="AB291" s="11">
        <v>1</v>
      </c>
      <c r="AC291" s="11">
        <v>1</v>
      </c>
      <c r="AD291" s="11">
        <v>1</v>
      </c>
      <c r="AE291" s="11">
        <v>1</v>
      </c>
      <c r="AF291" s="12"/>
    </row>
    <row r="292" spans="1:32" x14ac:dyDescent="0.2">
      <c r="A292" s="7">
        <v>462</v>
      </c>
      <c r="B292" s="8" t="s">
        <v>361</v>
      </c>
      <c r="C292" s="8">
        <v>200</v>
      </c>
      <c r="D292" s="8">
        <v>41</v>
      </c>
      <c r="E292" s="16">
        <v>42937.517835648148</v>
      </c>
      <c r="F292" s="16">
        <v>42937.517893518518</v>
      </c>
      <c r="G292" s="8">
        <v>4.5599999999999996</v>
      </c>
      <c r="H292" s="8">
        <v>79</v>
      </c>
      <c r="I292" s="8">
        <v>6</v>
      </c>
      <c r="J292" s="8">
        <v>10533</v>
      </c>
      <c r="K292" s="8">
        <v>71</v>
      </c>
      <c r="L292" s="8">
        <v>32</v>
      </c>
      <c r="M292" s="8">
        <v>26</v>
      </c>
      <c r="N292" s="8">
        <v>21</v>
      </c>
      <c r="O292" s="8">
        <v>54866</v>
      </c>
      <c r="P292" s="8" t="s">
        <v>56</v>
      </c>
      <c r="Q292" s="8">
        <v>395720</v>
      </c>
      <c r="R292" s="8">
        <v>495347</v>
      </c>
      <c r="S292" s="8">
        <v>870909</v>
      </c>
      <c r="T292" s="8">
        <v>74780</v>
      </c>
      <c r="U292" s="14">
        <v>1.8039913177490234</v>
      </c>
      <c r="V292" s="8">
        <v>0</v>
      </c>
      <c r="W292" s="8">
        <v>1</v>
      </c>
      <c r="X292" s="8">
        <v>1</v>
      </c>
      <c r="Y292" s="8">
        <v>1</v>
      </c>
      <c r="Z292" s="8">
        <v>1</v>
      </c>
      <c r="AA292" s="8">
        <v>1</v>
      </c>
      <c r="AB292" s="8">
        <v>1</v>
      </c>
      <c r="AC292" s="8">
        <v>1</v>
      </c>
      <c r="AD292" s="8">
        <v>0</v>
      </c>
      <c r="AE292" s="8">
        <v>1</v>
      </c>
      <c r="AF292" s="9"/>
    </row>
    <row r="293" spans="1:32" x14ac:dyDescent="0.2">
      <c r="A293" s="10">
        <v>208</v>
      </c>
      <c r="B293" s="11" t="s">
        <v>362</v>
      </c>
      <c r="C293" s="11">
        <v>200</v>
      </c>
      <c r="D293" s="11">
        <v>17</v>
      </c>
      <c r="E293" s="18">
        <v>42937.499131944445</v>
      </c>
      <c r="F293" s="18">
        <v>42937.49927083333</v>
      </c>
      <c r="G293" s="11">
        <v>11.48</v>
      </c>
      <c r="H293" s="11">
        <v>91</v>
      </c>
      <c r="I293" s="11">
        <v>6</v>
      </c>
      <c r="J293" s="11">
        <v>7551</v>
      </c>
      <c r="K293" s="11">
        <v>73</v>
      </c>
      <c r="L293" s="11">
        <v>10</v>
      </c>
      <c r="M293" s="11">
        <v>7</v>
      </c>
      <c r="N293" s="11">
        <v>74</v>
      </c>
      <c r="O293" s="11">
        <v>81736</v>
      </c>
      <c r="P293" s="11" t="s">
        <v>56</v>
      </c>
      <c r="Q293" s="11">
        <v>400546</v>
      </c>
      <c r="R293" s="11">
        <v>5179474</v>
      </c>
      <c r="S293" s="11">
        <v>322251</v>
      </c>
      <c r="T293" s="11">
        <v>77036</v>
      </c>
      <c r="U293" s="13">
        <v>5.7802610397338867</v>
      </c>
      <c r="V293" s="11">
        <v>0</v>
      </c>
      <c r="W293" s="11">
        <v>1</v>
      </c>
      <c r="X293" s="11">
        <v>1</v>
      </c>
      <c r="Y293" s="11">
        <v>1</v>
      </c>
      <c r="Z293" s="11">
        <v>1</v>
      </c>
      <c r="AA293" s="11">
        <v>1</v>
      </c>
      <c r="AB293" s="11">
        <v>1</v>
      </c>
      <c r="AC293" s="11">
        <v>1</v>
      </c>
      <c r="AD293" s="11">
        <v>1</v>
      </c>
      <c r="AE293" s="11">
        <v>1</v>
      </c>
      <c r="AF293" s="12"/>
    </row>
    <row r="294" spans="1:32" x14ac:dyDescent="0.2">
      <c r="A294" s="7">
        <v>159</v>
      </c>
      <c r="B294" s="8" t="s">
        <v>363</v>
      </c>
      <c r="C294" s="8">
        <v>200</v>
      </c>
      <c r="D294" s="8">
        <v>72</v>
      </c>
      <c r="E294" s="16">
        <v>42937.495347222219</v>
      </c>
      <c r="F294" s="16">
        <v>42937.495405092595</v>
      </c>
      <c r="G294" s="8">
        <v>5.18</v>
      </c>
      <c r="H294" s="8">
        <v>54</v>
      </c>
      <c r="I294" s="8">
        <v>6</v>
      </c>
      <c r="J294" s="8">
        <v>5015</v>
      </c>
      <c r="K294" s="8">
        <v>45</v>
      </c>
      <c r="L294" s="8">
        <v>11</v>
      </c>
      <c r="M294" s="8">
        <v>8</v>
      </c>
      <c r="N294" s="8">
        <v>35</v>
      </c>
      <c r="O294" s="8">
        <v>36429</v>
      </c>
      <c r="P294" s="8">
        <v>34134</v>
      </c>
      <c r="Q294" s="8">
        <v>156168</v>
      </c>
      <c r="R294" s="8">
        <v>353562</v>
      </c>
      <c r="S294" s="8">
        <v>340626</v>
      </c>
      <c r="T294" s="8">
        <v>55657</v>
      </c>
      <c r="U294" s="14">
        <v>0.93133544921875</v>
      </c>
      <c r="V294" s="8">
        <v>0</v>
      </c>
      <c r="W294" s="8">
        <v>1</v>
      </c>
      <c r="X294" s="8">
        <v>1</v>
      </c>
      <c r="Y294" s="8">
        <v>0</v>
      </c>
      <c r="Z294" s="8">
        <v>0</v>
      </c>
      <c r="AA294" s="8">
        <v>1</v>
      </c>
      <c r="AB294" s="8">
        <v>1</v>
      </c>
      <c r="AC294" s="8">
        <v>1</v>
      </c>
      <c r="AD294" s="8">
        <v>0</v>
      </c>
      <c r="AE294" s="8">
        <v>1</v>
      </c>
      <c r="AF294" s="9"/>
    </row>
    <row r="295" spans="1:32" x14ac:dyDescent="0.2">
      <c r="A295" s="10">
        <v>135</v>
      </c>
      <c r="B295" s="11" t="s">
        <v>364</v>
      </c>
      <c r="C295" s="11">
        <v>200</v>
      </c>
      <c r="D295" s="11">
        <v>71</v>
      </c>
      <c r="E295" s="18">
        <v>42937.49386574074</v>
      </c>
      <c r="F295" s="18">
        <v>42937.493877314817</v>
      </c>
      <c r="G295" s="11">
        <v>1.19</v>
      </c>
      <c r="H295" s="11">
        <v>45</v>
      </c>
      <c r="I295" s="11">
        <v>6</v>
      </c>
      <c r="J295" s="11">
        <v>3956</v>
      </c>
      <c r="K295" s="11">
        <v>41</v>
      </c>
      <c r="L295" s="11">
        <v>7</v>
      </c>
      <c r="M295" s="11">
        <v>7</v>
      </c>
      <c r="N295" s="11">
        <v>31</v>
      </c>
      <c r="O295" s="11">
        <v>17191</v>
      </c>
      <c r="P295" s="11" t="s">
        <v>56</v>
      </c>
      <c r="Q295" s="11">
        <v>71996</v>
      </c>
      <c r="R295" s="11">
        <v>321154</v>
      </c>
      <c r="S295" s="11">
        <v>202850</v>
      </c>
      <c r="T295" s="11">
        <v>72408</v>
      </c>
      <c r="U295" s="13">
        <v>0.65383815765380859</v>
      </c>
      <c r="V295" s="11">
        <v>0</v>
      </c>
      <c r="W295" s="11">
        <v>1</v>
      </c>
      <c r="X295" s="11">
        <v>1</v>
      </c>
      <c r="Y295" s="11">
        <v>1</v>
      </c>
      <c r="Z295" s="11">
        <v>0</v>
      </c>
      <c r="AA295" s="11">
        <v>1</v>
      </c>
      <c r="AB295" s="11">
        <v>1</v>
      </c>
      <c r="AC295" s="11">
        <v>1</v>
      </c>
      <c r="AD295" s="11">
        <v>0</v>
      </c>
      <c r="AE295" s="11">
        <v>1</v>
      </c>
      <c r="AF295" s="12"/>
    </row>
    <row r="296" spans="1:32" x14ac:dyDescent="0.2">
      <c r="A296" s="7">
        <v>394</v>
      </c>
      <c r="B296" s="8" t="s">
        <v>365</v>
      </c>
      <c r="C296" s="8">
        <v>200</v>
      </c>
      <c r="D296" s="8">
        <v>41</v>
      </c>
      <c r="E296" s="16">
        <v>42937.51190972222</v>
      </c>
      <c r="F296" s="16">
        <v>42937.511956018519</v>
      </c>
      <c r="G296" s="8">
        <v>3.73</v>
      </c>
      <c r="H296" s="8">
        <v>102</v>
      </c>
      <c r="I296" s="8">
        <v>9</v>
      </c>
      <c r="J296" s="8">
        <v>11190</v>
      </c>
      <c r="K296" s="8">
        <v>38</v>
      </c>
      <c r="L296" s="8">
        <v>42</v>
      </c>
      <c r="M296" s="8">
        <v>23</v>
      </c>
      <c r="N296" s="8">
        <v>37</v>
      </c>
      <c r="O296" s="8">
        <v>129240</v>
      </c>
      <c r="P296" s="8" t="s">
        <v>56</v>
      </c>
      <c r="Q296" s="8">
        <v>335401</v>
      </c>
      <c r="R296" s="8">
        <v>709876</v>
      </c>
      <c r="S296" s="8">
        <v>1061525</v>
      </c>
      <c r="T296" s="8">
        <v>3405</v>
      </c>
      <c r="U296" s="14">
        <v>2.1357030868530273</v>
      </c>
      <c r="V296" s="8">
        <v>0</v>
      </c>
      <c r="W296" s="8">
        <v>1</v>
      </c>
      <c r="X296" s="8">
        <v>1</v>
      </c>
      <c r="Y296" s="8">
        <v>1</v>
      </c>
      <c r="Z296" s="8">
        <v>1</v>
      </c>
      <c r="AA296" s="8">
        <v>1</v>
      </c>
      <c r="AB296" s="8">
        <v>1</v>
      </c>
      <c r="AC296" s="8">
        <v>1</v>
      </c>
      <c r="AD296" s="8">
        <v>0</v>
      </c>
      <c r="AE296" s="8">
        <v>1</v>
      </c>
      <c r="AF296" s="9"/>
    </row>
    <row r="297" spans="1:32" x14ac:dyDescent="0.2">
      <c r="A297" s="10">
        <v>370</v>
      </c>
      <c r="B297" s="11" t="s">
        <v>366</v>
      </c>
      <c r="C297" s="11">
        <v>200</v>
      </c>
      <c r="D297" s="11">
        <v>59</v>
      </c>
      <c r="E297" s="18">
        <v>42937.510023148148</v>
      </c>
      <c r="F297" s="18">
        <v>42937.510127314818</v>
      </c>
      <c r="G297" s="11">
        <v>8.93</v>
      </c>
      <c r="H297" s="11">
        <v>55</v>
      </c>
      <c r="I297" s="11">
        <v>8</v>
      </c>
      <c r="J297" s="11">
        <v>5201</v>
      </c>
      <c r="K297" s="11">
        <v>34</v>
      </c>
      <c r="L297" s="11">
        <v>19</v>
      </c>
      <c r="M297" s="11">
        <v>10</v>
      </c>
      <c r="N297" s="11">
        <v>26</v>
      </c>
      <c r="O297" s="11">
        <v>75813</v>
      </c>
      <c r="P297" s="11">
        <v>2171</v>
      </c>
      <c r="Q297" s="11">
        <v>577122</v>
      </c>
      <c r="R297" s="11">
        <v>540856</v>
      </c>
      <c r="S297" s="11">
        <v>869458</v>
      </c>
      <c r="T297" s="11">
        <v>85868</v>
      </c>
      <c r="U297" s="13">
        <v>2.0516281127929688</v>
      </c>
      <c r="V297" s="11">
        <v>0</v>
      </c>
      <c r="W297" s="11">
        <v>1</v>
      </c>
      <c r="X297" s="11">
        <v>1</v>
      </c>
      <c r="Y297" s="11">
        <v>1</v>
      </c>
      <c r="Z297" s="11">
        <v>1</v>
      </c>
      <c r="AA297" s="11">
        <v>1</v>
      </c>
      <c r="AB297" s="11">
        <v>1</v>
      </c>
      <c r="AC297" s="11">
        <v>1</v>
      </c>
      <c r="AD297" s="11">
        <v>0</v>
      </c>
      <c r="AE297" s="11">
        <v>1</v>
      </c>
      <c r="AF297" s="12"/>
    </row>
    <row r="298" spans="1:32" x14ac:dyDescent="0.2">
      <c r="A298" s="7">
        <v>121</v>
      </c>
      <c r="B298" s="8" t="s">
        <v>367</v>
      </c>
      <c r="C298" s="8">
        <v>200</v>
      </c>
      <c r="D298" s="8">
        <v>24</v>
      </c>
      <c r="E298" s="16">
        <v>42937.493020833332</v>
      </c>
      <c r="F298" s="16">
        <v>42937.493090277778</v>
      </c>
      <c r="G298" s="8">
        <v>5.33</v>
      </c>
      <c r="H298" s="8">
        <v>78</v>
      </c>
      <c r="I298" s="8">
        <v>6</v>
      </c>
      <c r="J298" s="8">
        <v>8682</v>
      </c>
      <c r="K298" s="8">
        <v>65</v>
      </c>
      <c r="L298" s="8">
        <v>24</v>
      </c>
      <c r="M298" s="8">
        <v>10</v>
      </c>
      <c r="N298" s="8">
        <v>44</v>
      </c>
      <c r="O298" s="8">
        <v>93587</v>
      </c>
      <c r="P298" s="8" t="s">
        <v>56</v>
      </c>
      <c r="Q298" s="8">
        <v>262067</v>
      </c>
      <c r="R298" s="8">
        <v>3784981</v>
      </c>
      <c r="S298" s="8">
        <v>517731</v>
      </c>
      <c r="T298" s="8">
        <v>166625</v>
      </c>
      <c r="U298" s="14">
        <v>4.6014699935913086</v>
      </c>
      <c r="V298" s="8">
        <v>1</v>
      </c>
      <c r="W298" s="8">
        <v>1</v>
      </c>
      <c r="X298" s="8">
        <v>0</v>
      </c>
      <c r="Y298" s="8">
        <v>1</v>
      </c>
      <c r="Z298" s="8">
        <v>1</v>
      </c>
      <c r="AA298" s="8">
        <v>1</v>
      </c>
      <c r="AB298" s="8">
        <v>1</v>
      </c>
      <c r="AC298" s="8">
        <v>1</v>
      </c>
      <c r="AD298" s="8">
        <v>1</v>
      </c>
      <c r="AE298" s="8">
        <v>1</v>
      </c>
      <c r="AF298" s="9"/>
    </row>
    <row r="299" spans="1:32" x14ac:dyDescent="0.2">
      <c r="A299" s="10">
        <v>455</v>
      </c>
      <c r="B299" s="11" t="s">
        <v>368</v>
      </c>
      <c r="C299" s="11">
        <v>200</v>
      </c>
      <c r="D299" s="11">
        <v>94</v>
      </c>
      <c r="E299" s="18">
        <v>42937.517233796294</v>
      </c>
      <c r="F299" s="18">
        <v>42937.517256944448</v>
      </c>
      <c r="G299" s="11">
        <v>1.39</v>
      </c>
      <c r="H299" s="11">
        <v>31</v>
      </c>
      <c r="I299" s="11">
        <v>2</v>
      </c>
      <c r="J299" s="11">
        <v>3502</v>
      </c>
      <c r="K299" s="11">
        <v>24</v>
      </c>
      <c r="L299" s="11">
        <v>7</v>
      </c>
      <c r="M299" s="11">
        <v>4</v>
      </c>
      <c r="N299" s="11">
        <v>20</v>
      </c>
      <c r="O299" s="11">
        <v>55728</v>
      </c>
      <c r="P299" s="11" t="s">
        <v>56</v>
      </c>
      <c r="Q299" s="11">
        <v>69813</v>
      </c>
      <c r="R299" s="11">
        <v>540457</v>
      </c>
      <c r="S299" s="11">
        <v>193946</v>
      </c>
      <c r="T299" s="11">
        <v>50000</v>
      </c>
      <c r="U299" s="13">
        <v>0.86779022216796875</v>
      </c>
      <c r="V299" s="11">
        <v>0</v>
      </c>
      <c r="W299" s="11">
        <v>0</v>
      </c>
      <c r="X299" s="11">
        <v>1</v>
      </c>
      <c r="Y299" s="11">
        <v>0</v>
      </c>
      <c r="Z299" s="11">
        <v>0</v>
      </c>
      <c r="AA299" s="11">
        <v>0</v>
      </c>
      <c r="AB299" s="11">
        <v>1</v>
      </c>
      <c r="AC299" s="11">
        <v>0</v>
      </c>
      <c r="AD299" s="11">
        <v>0</v>
      </c>
      <c r="AE299" s="11">
        <v>1</v>
      </c>
      <c r="AF299" s="12"/>
    </row>
    <row r="300" spans="1:32" x14ac:dyDescent="0.2">
      <c r="A300" s="7">
        <v>341</v>
      </c>
      <c r="B300" s="8" t="s">
        <v>369</v>
      </c>
      <c r="C300" s="8">
        <v>200</v>
      </c>
      <c r="D300" s="8">
        <v>46</v>
      </c>
      <c r="E300" s="16">
        <v>42937.508321759262</v>
      </c>
      <c r="F300" s="16">
        <v>42937.508356481485</v>
      </c>
      <c r="G300" s="8">
        <v>2.54</v>
      </c>
      <c r="H300" s="8">
        <v>41</v>
      </c>
      <c r="I300" s="8">
        <v>4</v>
      </c>
      <c r="J300" s="8">
        <v>3199</v>
      </c>
      <c r="K300" s="8">
        <v>31</v>
      </c>
      <c r="L300" s="8">
        <v>17</v>
      </c>
      <c r="M300" s="8">
        <v>12</v>
      </c>
      <c r="N300" s="8">
        <v>12</v>
      </c>
      <c r="O300" s="8">
        <v>12152</v>
      </c>
      <c r="P300" s="8">
        <v>188737</v>
      </c>
      <c r="Q300" s="8">
        <v>452475</v>
      </c>
      <c r="R300" s="8">
        <v>251894</v>
      </c>
      <c r="S300" s="8">
        <v>487767</v>
      </c>
      <c r="T300" s="8">
        <v>113349</v>
      </c>
      <c r="U300" s="14">
        <v>1.4365901947021484</v>
      </c>
      <c r="V300" s="8">
        <v>0</v>
      </c>
      <c r="W300" s="8">
        <v>1</v>
      </c>
      <c r="X300" s="8">
        <v>1</v>
      </c>
      <c r="Y300" s="8">
        <v>1</v>
      </c>
      <c r="Z300" s="8">
        <v>1</v>
      </c>
      <c r="AA300" s="8">
        <v>1</v>
      </c>
      <c r="AB300" s="8">
        <v>1</v>
      </c>
      <c r="AC300" s="8">
        <v>0</v>
      </c>
      <c r="AD300" s="8">
        <v>1</v>
      </c>
      <c r="AE300" s="8">
        <v>1</v>
      </c>
      <c r="AF300" s="9"/>
    </row>
    <row r="301" spans="1:32" x14ac:dyDescent="0.2">
      <c r="A301" s="10">
        <v>363</v>
      </c>
      <c r="B301" s="11" t="s">
        <v>370</v>
      </c>
      <c r="C301" s="11">
        <v>200</v>
      </c>
      <c r="D301" s="11">
        <v>52</v>
      </c>
      <c r="E301" s="18">
        <v>42937.509687500002</v>
      </c>
      <c r="F301" s="18">
        <v>42937.509745370371</v>
      </c>
      <c r="G301" s="11">
        <v>4.6900000000000004</v>
      </c>
      <c r="H301" s="11">
        <v>63</v>
      </c>
      <c r="I301" s="11">
        <v>9</v>
      </c>
      <c r="J301" s="11">
        <v>7425</v>
      </c>
      <c r="K301" s="11">
        <v>40</v>
      </c>
      <c r="L301" s="11">
        <v>18</v>
      </c>
      <c r="M301" s="11">
        <v>4</v>
      </c>
      <c r="N301" s="11">
        <v>41</v>
      </c>
      <c r="O301" s="11">
        <v>26993</v>
      </c>
      <c r="P301" s="11" t="s">
        <v>56</v>
      </c>
      <c r="Q301" s="11">
        <v>67621</v>
      </c>
      <c r="R301" s="11">
        <v>520304</v>
      </c>
      <c r="S301" s="11">
        <v>576040</v>
      </c>
      <c r="T301" s="11">
        <v>256623</v>
      </c>
      <c r="U301" s="13">
        <v>1.3805208206176758</v>
      </c>
      <c r="V301" s="11">
        <v>0</v>
      </c>
      <c r="W301" s="11">
        <v>1</v>
      </c>
      <c r="X301" s="11">
        <v>1</v>
      </c>
      <c r="Y301" s="11">
        <v>0</v>
      </c>
      <c r="Z301" s="11">
        <v>0</v>
      </c>
      <c r="AA301" s="11">
        <v>1</v>
      </c>
      <c r="AB301" s="11">
        <v>1</v>
      </c>
      <c r="AC301" s="11">
        <v>1</v>
      </c>
      <c r="AD301" s="11">
        <v>0</v>
      </c>
      <c r="AE301" s="11">
        <v>1</v>
      </c>
      <c r="AF301" s="12"/>
    </row>
    <row r="302" spans="1:32" x14ac:dyDescent="0.2">
      <c r="A302" s="7">
        <v>417</v>
      </c>
      <c r="B302" s="8" t="s">
        <v>371</v>
      </c>
      <c r="C302" s="8">
        <v>200</v>
      </c>
      <c r="D302" s="8">
        <v>60</v>
      </c>
      <c r="E302" s="16">
        <v>42937.513784722221</v>
      </c>
      <c r="F302" s="16">
        <v>42937.513854166667</v>
      </c>
      <c r="G302" s="8">
        <v>5.87</v>
      </c>
      <c r="H302" s="8">
        <v>71</v>
      </c>
      <c r="I302" s="8">
        <v>14</v>
      </c>
      <c r="J302" s="8">
        <v>7378</v>
      </c>
      <c r="K302" s="8">
        <v>56</v>
      </c>
      <c r="L302" s="8">
        <v>7</v>
      </c>
      <c r="M302" s="8">
        <v>7</v>
      </c>
      <c r="N302" s="8">
        <v>57</v>
      </c>
      <c r="O302" s="8">
        <v>161253</v>
      </c>
      <c r="P302" s="8" t="s">
        <v>56</v>
      </c>
      <c r="Q302" s="8">
        <v>343129</v>
      </c>
      <c r="R302" s="8">
        <v>1802973</v>
      </c>
      <c r="S302" s="8">
        <v>691251</v>
      </c>
      <c r="T302" s="8">
        <v>139593</v>
      </c>
      <c r="U302" s="14">
        <v>2.9928197860717773</v>
      </c>
      <c r="V302" s="8">
        <v>0</v>
      </c>
      <c r="W302" s="8">
        <v>0</v>
      </c>
      <c r="X302" s="8">
        <v>1</v>
      </c>
      <c r="Y302" s="8">
        <v>0</v>
      </c>
      <c r="Z302" s="8">
        <v>0</v>
      </c>
      <c r="AA302" s="8">
        <v>0</v>
      </c>
      <c r="AB302" s="8">
        <v>1</v>
      </c>
      <c r="AC302" s="8">
        <v>1</v>
      </c>
      <c r="AD302" s="8">
        <v>0</v>
      </c>
      <c r="AE302" s="8">
        <v>1</v>
      </c>
      <c r="AF302" s="9"/>
    </row>
    <row r="303" spans="1:32" x14ac:dyDescent="0.2">
      <c r="A303" s="10">
        <v>222</v>
      </c>
      <c r="B303" s="11" t="s">
        <v>372</v>
      </c>
      <c r="C303" s="11">
        <v>200</v>
      </c>
      <c r="D303" s="11">
        <v>59</v>
      </c>
      <c r="E303" s="18">
        <v>42937.499675925923</v>
      </c>
      <c r="F303" s="18">
        <v>42937.499699074076</v>
      </c>
      <c r="G303" s="11">
        <v>1.93</v>
      </c>
      <c r="H303" s="11">
        <v>32</v>
      </c>
      <c r="I303" s="11">
        <v>6</v>
      </c>
      <c r="J303" s="11">
        <v>3136</v>
      </c>
      <c r="K303" s="11">
        <v>24</v>
      </c>
      <c r="L303" s="11">
        <v>10</v>
      </c>
      <c r="M303" s="11">
        <v>2</v>
      </c>
      <c r="N303" s="11">
        <v>20</v>
      </c>
      <c r="O303" s="11">
        <v>23507</v>
      </c>
      <c r="P303" s="11" t="s">
        <v>56</v>
      </c>
      <c r="Q303" s="11">
        <v>46577</v>
      </c>
      <c r="R303" s="11">
        <v>362788</v>
      </c>
      <c r="S303" s="11">
        <v>610059</v>
      </c>
      <c r="T303" s="11">
        <v>682</v>
      </c>
      <c r="U303" s="13">
        <v>0.99526691436767578</v>
      </c>
      <c r="V303" s="11">
        <v>1</v>
      </c>
      <c r="W303" s="11">
        <v>1</v>
      </c>
      <c r="X303" s="11">
        <v>0</v>
      </c>
      <c r="Y303" s="11">
        <v>1</v>
      </c>
      <c r="Z303" s="11">
        <v>0</v>
      </c>
      <c r="AA303" s="11">
        <v>1</v>
      </c>
      <c r="AB303" s="11">
        <v>1</v>
      </c>
      <c r="AC303" s="11">
        <v>1</v>
      </c>
      <c r="AD303" s="11">
        <v>0</v>
      </c>
      <c r="AE303" s="11">
        <v>1</v>
      </c>
      <c r="AF303" s="12"/>
    </row>
    <row r="304" spans="1:32" x14ac:dyDescent="0.2">
      <c r="A304" s="7">
        <v>456</v>
      </c>
      <c r="B304" s="8" t="s">
        <v>373</v>
      </c>
      <c r="C304" s="8">
        <v>200</v>
      </c>
      <c r="D304" s="8">
        <v>32</v>
      </c>
      <c r="E304" s="16">
        <v>42937.517256944448</v>
      </c>
      <c r="F304" s="16">
        <v>42937.517523148148</v>
      </c>
      <c r="G304" s="8">
        <v>23.2</v>
      </c>
      <c r="H304" s="8">
        <v>58</v>
      </c>
      <c r="I304" s="8">
        <v>10</v>
      </c>
      <c r="J304" s="8">
        <v>7236</v>
      </c>
      <c r="K304" s="8">
        <v>47</v>
      </c>
      <c r="L304" s="8">
        <v>13</v>
      </c>
      <c r="M304" s="8">
        <v>8</v>
      </c>
      <c r="N304" s="8">
        <v>37</v>
      </c>
      <c r="O304" s="8">
        <v>130383</v>
      </c>
      <c r="P304" s="8" t="s">
        <v>56</v>
      </c>
      <c r="Q304" s="8">
        <v>310035</v>
      </c>
      <c r="R304" s="8">
        <v>1826009</v>
      </c>
      <c r="S304" s="8">
        <v>570016</v>
      </c>
      <c r="T304" s="8">
        <v>124645</v>
      </c>
      <c r="U304" s="14">
        <v>2.82391357421875</v>
      </c>
      <c r="V304" s="8">
        <v>0</v>
      </c>
      <c r="W304" s="8">
        <v>0</v>
      </c>
      <c r="X304" s="8">
        <v>1</v>
      </c>
      <c r="Y304" s="8">
        <v>1</v>
      </c>
      <c r="Z304" s="8">
        <v>1</v>
      </c>
      <c r="AA304" s="8">
        <v>0</v>
      </c>
      <c r="AB304" s="8">
        <v>1</v>
      </c>
      <c r="AC304" s="8">
        <v>1</v>
      </c>
      <c r="AD304" s="8">
        <v>0</v>
      </c>
      <c r="AE304" s="8">
        <v>1</v>
      </c>
      <c r="AF304" s="9"/>
    </row>
    <row r="305" spans="1:32" x14ac:dyDescent="0.2">
      <c r="A305" s="10">
        <v>149</v>
      </c>
      <c r="B305" s="11" t="s">
        <v>374</v>
      </c>
      <c r="C305" s="11">
        <v>200</v>
      </c>
      <c r="D305" s="11">
        <v>38</v>
      </c>
      <c r="E305" s="18">
        <v>42937.494872685187</v>
      </c>
      <c r="F305" s="18">
        <v>42937.494930555556</v>
      </c>
      <c r="G305" s="11">
        <v>5.24</v>
      </c>
      <c r="H305" s="11">
        <v>47</v>
      </c>
      <c r="I305" s="11">
        <v>13</v>
      </c>
      <c r="J305" s="11">
        <v>8125</v>
      </c>
      <c r="K305" s="11">
        <v>27</v>
      </c>
      <c r="L305" s="11">
        <v>16</v>
      </c>
      <c r="M305" s="11">
        <v>1</v>
      </c>
      <c r="N305" s="11">
        <v>30</v>
      </c>
      <c r="O305" s="11">
        <v>257512</v>
      </c>
      <c r="P305" s="11" t="s">
        <v>56</v>
      </c>
      <c r="Q305" s="11">
        <v>148823</v>
      </c>
      <c r="R305" s="11">
        <v>2333252</v>
      </c>
      <c r="S305" s="11">
        <v>1168123</v>
      </c>
      <c r="T305" s="11">
        <v>317855</v>
      </c>
      <c r="U305" s="13">
        <v>4.0298128128051758</v>
      </c>
      <c r="V305" s="11">
        <v>0</v>
      </c>
      <c r="W305" s="11">
        <v>1</v>
      </c>
      <c r="X305" s="11">
        <v>1</v>
      </c>
      <c r="Y305" s="11">
        <v>0</v>
      </c>
      <c r="Z305" s="11">
        <v>0</v>
      </c>
      <c r="AA305" s="11">
        <v>0</v>
      </c>
      <c r="AB305" s="11">
        <v>1</v>
      </c>
      <c r="AC305" s="11">
        <v>1</v>
      </c>
      <c r="AD305" s="11">
        <v>0</v>
      </c>
      <c r="AE305" s="11">
        <v>1</v>
      </c>
      <c r="AF305" s="12"/>
    </row>
    <row r="306" spans="1:32" x14ac:dyDescent="0.2">
      <c r="A306" s="7">
        <v>86</v>
      </c>
      <c r="B306" s="8" t="s">
        <v>375</v>
      </c>
      <c r="C306" s="8">
        <v>200</v>
      </c>
      <c r="D306" s="8">
        <v>54</v>
      </c>
      <c r="E306" s="16">
        <v>42937.491527777776</v>
      </c>
      <c r="F306" s="16">
        <v>42937.491597222222</v>
      </c>
      <c r="G306" s="8">
        <v>6.4</v>
      </c>
      <c r="H306" s="8">
        <v>75</v>
      </c>
      <c r="I306" s="8">
        <v>14</v>
      </c>
      <c r="J306" s="8">
        <v>8207</v>
      </c>
      <c r="K306" s="8">
        <v>55</v>
      </c>
      <c r="L306" s="8">
        <v>23</v>
      </c>
      <c r="M306" s="8">
        <v>12</v>
      </c>
      <c r="N306" s="8">
        <v>40</v>
      </c>
      <c r="O306" s="8">
        <v>175000</v>
      </c>
      <c r="P306" s="8" t="s">
        <v>56</v>
      </c>
      <c r="Q306" s="8">
        <v>273839</v>
      </c>
      <c r="R306" s="8">
        <v>348820</v>
      </c>
      <c r="S306" s="8">
        <v>913360</v>
      </c>
      <c r="T306" s="8">
        <v>18020</v>
      </c>
      <c r="U306" s="14">
        <v>1.6489400863647461</v>
      </c>
      <c r="V306" s="8">
        <v>0</v>
      </c>
      <c r="W306" s="8">
        <v>1</v>
      </c>
      <c r="X306" s="8">
        <v>0</v>
      </c>
      <c r="Y306" s="8">
        <v>1</v>
      </c>
      <c r="Z306" s="8">
        <v>1</v>
      </c>
      <c r="AA306" s="8">
        <v>1</v>
      </c>
      <c r="AB306" s="8">
        <v>1</v>
      </c>
      <c r="AC306" s="8">
        <v>1</v>
      </c>
      <c r="AD306" s="8">
        <v>0</v>
      </c>
      <c r="AE306" s="8">
        <v>1</v>
      </c>
      <c r="AF306" s="9"/>
    </row>
    <row r="307" spans="1:32" x14ac:dyDescent="0.2">
      <c r="A307" s="10">
        <v>123</v>
      </c>
      <c r="B307" s="11" t="s">
        <v>376</v>
      </c>
      <c r="C307" s="11">
        <v>200</v>
      </c>
      <c r="D307" s="11">
        <v>60</v>
      </c>
      <c r="E307" s="18">
        <v>42937.493171296293</v>
      </c>
      <c r="F307" s="18">
        <v>42937.493217592593</v>
      </c>
      <c r="G307" s="11">
        <v>3.53</v>
      </c>
      <c r="H307" s="11">
        <v>54</v>
      </c>
      <c r="I307" s="11">
        <v>16</v>
      </c>
      <c r="J307" s="11">
        <v>6471</v>
      </c>
      <c r="K307" s="11">
        <v>42</v>
      </c>
      <c r="L307" s="11">
        <v>16</v>
      </c>
      <c r="M307" s="11">
        <v>3</v>
      </c>
      <c r="N307" s="11">
        <v>35</v>
      </c>
      <c r="O307" s="11">
        <v>87021</v>
      </c>
      <c r="P307" s="11" t="s">
        <v>56</v>
      </c>
      <c r="Q307" s="11">
        <v>73409</v>
      </c>
      <c r="R307" s="11">
        <v>904422</v>
      </c>
      <c r="S307" s="11">
        <v>1031213</v>
      </c>
      <c r="T307" s="11">
        <v>2258</v>
      </c>
      <c r="U307" s="13">
        <v>2.0011167526245117</v>
      </c>
      <c r="V307" s="11">
        <v>1</v>
      </c>
      <c r="W307" s="11">
        <v>1</v>
      </c>
      <c r="X307" s="11">
        <v>0</v>
      </c>
      <c r="Y307" s="11">
        <v>1</v>
      </c>
      <c r="Z307" s="11">
        <v>1</v>
      </c>
      <c r="AA307" s="11">
        <v>0</v>
      </c>
      <c r="AB307" s="11">
        <v>1</v>
      </c>
      <c r="AC307" s="11">
        <v>1</v>
      </c>
      <c r="AD307" s="11">
        <v>0</v>
      </c>
      <c r="AE307" s="11">
        <v>1</v>
      </c>
      <c r="AF307" s="12"/>
    </row>
    <row r="308" spans="1:32" x14ac:dyDescent="0.2">
      <c r="A308" s="7">
        <v>383</v>
      </c>
      <c r="B308" s="8" t="s">
        <v>377</v>
      </c>
      <c r="C308" s="8">
        <v>200</v>
      </c>
      <c r="D308" s="8">
        <v>86</v>
      </c>
      <c r="E308" s="16">
        <v>42937.511388888888</v>
      </c>
      <c r="F308" s="16">
        <v>42937.511400462965</v>
      </c>
      <c r="G308" s="8">
        <v>1.19</v>
      </c>
      <c r="H308" s="8">
        <v>14</v>
      </c>
      <c r="I308" s="8">
        <v>1</v>
      </c>
      <c r="J308" s="8">
        <v>1061</v>
      </c>
      <c r="K308" s="8">
        <v>13</v>
      </c>
      <c r="L308" s="8">
        <v>3</v>
      </c>
      <c r="M308" s="8">
        <v>1</v>
      </c>
      <c r="N308" s="8">
        <v>10</v>
      </c>
      <c r="O308" s="8">
        <v>8386</v>
      </c>
      <c r="P308" s="8" t="s">
        <v>56</v>
      </c>
      <c r="Q308" s="8">
        <v>13995</v>
      </c>
      <c r="R308" s="8">
        <v>80981</v>
      </c>
      <c r="S308" s="8">
        <v>125383</v>
      </c>
      <c r="T308" s="8" t="s">
        <v>56</v>
      </c>
      <c r="U308" s="14">
        <v>0.21814823150634766</v>
      </c>
      <c r="V308" s="8">
        <v>0</v>
      </c>
      <c r="W308" s="8">
        <v>0</v>
      </c>
      <c r="X308" s="8">
        <v>1</v>
      </c>
      <c r="Y308" s="8">
        <v>0</v>
      </c>
      <c r="Z308" s="8">
        <v>0</v>
      </c>
      <c r="AA308" s="8">
        <v>0</v>
      </c>
      <c r="AB308" s="8">
        <v>1</v>
      </c>
      <c r="AC308" s="8">
        <v>1</v>
      </c>
      <c r="AD308" s="8">
        <v>0</v>
      </c>
      <c r="AE308" s="8">
        <v>1</v>
      </c>
      <c r="AF308" s="9"/>
    </row>
    <row r="309" spans="1:32" x14ac:dyDescent="0.2">
      <c r="A309" s="10">
        <v>216</v>
      </c>
      <c r="B309" s="11" t="s">
        <v>378</v>
      </c>
      <c r="C309" s="11">
        <v>200</v>
      </c>
      <c r="D309" s="11">
        <v>77</v>
      </c>
      <c r="E309" s="18">
        <v>42937.499398148146</v>
      </c>
      <c r="F309" s="18">
        <v>42937.499456018515</v>
      </c>
      <c r="G309" s="11">
        <v>5.18</v>
      </c>
      <c r="H309" s="11">
        <v>33</v>
      </c>
      <c r="I309" s="11">
        <v>6</v>
      </c>
      <c r="J309" s="11">
        <v>3409</v>
      </c>
      <c r="K309" s="11">
        <v>23</v>
      </c>
      <c r="L309" s="11">
        <v>4</v>
      </c>
      <c r="M309" s="11">
        <v>1</v>
      </c>
      <c r="N309" s="11">
        <v>28</v>
      </c>
      <c r="O309" s="11">
        <v>14084</v>
      </c>
      <c r="P309" s="11" t="s">
        <v>56</v>
      </c>
      <c r="Q309" s="11">
        <v>109172</v>
      </c>
      <c r="R309" s="11">
        <v>951028</v>
      </c>
      <c r="S309" s="11">
        <v>209594</v>
      </c>
      <c r="T309" s="11">
        <v>137249</v>
      </c>
      <c r="U309" s="13">
        <v>1.3552923202514648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1</v>
      </c>
      <c r="AC309" s="11">
        <v>1</v>
      </c>
      <c r="AD309" s="11">
        <v>0</v>
      </c>
      <c r="AE309" s="11">
        <v>1</v>
      </c>
      <c r="AF309" s="12"/>
    </row>
    <row r="310" spans="1:32" x14ac:dyDescent="0.2">
      <c r="A310" s="7">
        <v>269</v>
      </c>
      <c r="B310" s="8" t="s">
        <v>379</v>
      </c>
      <c r="C310" s="8">
        <v>200</v>
      </c>
      <c r="D310" s="8">
        <v>58</v>
      </c>
      <c r="E310" s="16">
        <v>42937.503391203703</v>
      </c>
      <c r="F310" s="16">
        <v>42937.503472222219</v>
      </c>
      <c r="G310" s="8">
        <v>7.28</v>
      </c>
      <c r="H310" s="8">
        <v>57</v>
      </c>
      <c r="I310" s="8">
        <v>12</v>
      </c>
      <c r="J310" s="8">
        <v>7194</v>
      </c>
      <c r="K310" s="8">
        <v>34</v>
      </c>
      <c r="L310" s="8">
        <v>20</v>
      </c>
      <c r="M310" s="8">
        <v>5</v>
      </c>
      <c r="N310" s="8">
        <v>32</v>
      </c>
      <c r="O310" s="8">
        <v>42061</v>
      </c>
      <c r="P310" s="8" t="s">
        <v>56</v>
      </c>
      <c r="Q310" s="8">
        <v>422204</v>
      </c>
      <c r="R310" s="8">
        <v>870662</v>
      </c>
      <c r="S310" s="8">
        <v>997300</v>
      </c>
      <c r="T310" s="8">
        <v>134368</v>
      </c>
      <c r="U310" s="14">
        <v>2.3523283004760742</v>
      </c>
      <c r="V310" s="8">
        <v>0</v>
      </c>
      <c r="W310" s="8">
        <v>1</v>
      </c>
      <c r="X310" s="8">
        <v>1</v>
      </c>
      <c r="Y310" s="8">
        <v>0</v>
      </c>
      <c r="Z310" s="8">
        <v>0</v>
      </c>
      <c r="AA310" s="8">
        <v>1</v>
      </c>
      <c r="AB310" s="8">
        <v>1</v>
      </c>
      <c r="AC310" s="8">
        <v>1</v>
      </c>
      <c r="AD310" s="8">
        <v>0</v>
      </c>
      <c r="AE310" s="8">
        <v>1</v>
      </c>
      <c r="AF310" s="9"/>
    </row>
    <row r="311" spans="1:32" x14ac:dyDescent="0.2">
      <c r="A311" s="10">
        <v>380</v>
      </c>
      <c r="B311" s="11" t="s">
        <v>380</v>
      </c>
      <c r="C311" s="11">
        <v>200</v>
      </c>
      <c r="D311" s="11">
        <v>51</v>
      </c>
      <c r="E311" s="18">
        <v>42937.511261574073</v>
      </c>
      <c r="F311" s="18">
        <v>42937.511296296296</v>
      </c>
      <c r="G311" s="11">
        <v>3.08</v>
      </c>
      <c r="H311" s="11">
        <v>39</v>
      </c>
      <c r="I311" s="11">
        <v>3</v>
      </c>
      <c r="J311" s="11">
        <v>3965</v>
      </c>
      <c r="K311" s="11">
        <v>15</v>
      </c>
      <c r="L311" s="11">
        <v>14</v>
      </c>
      <c r="M311" s="11">
        <v>6</v>
      </c>
      <c r="N311" s="11">
        <v>19</v>
      </c>
      <c r="O311" s="11">
        <v>23024</v>
      </c>
      <c r="P311" s="11">
        <v>83149</v>
      </c>
      <c r="Q311" s="11">
        <v>485738</v>
      </c>
      <c r="R311" s="11">
        <v>123529</v>
      </c>
      <c r="S311" s="11">
        <v>386072</v>
      </c>
      <c r="T311" s="11">
        <v>77820</v>
      </c>
      <c r="U311" s="13">
        <v>1.1246986389160156</v>
      </c>
      <c r="V311" s="11">
        <v>0</v>
      </c>
      <c r="W311" s="11">
        <v>1</v>
      </c>
      <c r="X311" s="11">
        <v>1</v>
      </c>
      <c r="Y311" s="11">
        <v>1</v>
      </c>
      <c r="Z311" s="11">
        <v>1</v>
      </c>
      <c r="AA311" s="11">
        <v>1</v>
      </c>
      <c r="AB311" s="11">
        <v>1</v>
      </c>
      <c r="AC311" s="11">
        <v>1</v>
      </c>
      <c r="AD311" s="11">
        <v>0</v>
      </c>
      <c r="AE311" s="11">
        <v>1</v>
      </c>
      <c r="AF311" s="12"/>
    </row>
    <row r="312" spans="1:32" x14ac:dyDescent="0.2">
      <c r="A312" s="7">
        <v>295</v>
      </c>
      <c r="B312" s="8" t="s">
        <v>381</v>
      </c>
      <c r="C312" s="8">
        <v>200</v>
      </c>
      <c r="D312" s="8">
        <v>64</v>
      </c>
      <c r="E312" s="16">
        <v>42937.505810185183</v>
      </c>
      <c r="F312" s="16">
        <v>42937.505925925929</v>
      </c>
      <c r="G312" s="8">
        <v>10.49</v>
      </c>
      <c r="H312" s="8">
        <v>245</v>
      </c>
      <c r="I312" s="8">
        <v>87</v>
      </c>
      <c r="J312" s="8">
        <v>61045</v>
      </c>
      <c r="K312" s="8">
        <v>83</v>
      </c>
      <c r="L312" s="8">
        <v>51</v>
      </c>
      <c r="M312" s="8">
        <v>6</v>
      </c>
      <c r="N312" s="8">
        <v>188</v>
      </c>
      <c r="O312" s="8">
        <v>103959</v>
      </c>
      <c r="P312" s="8" t="s">
        <v>56</v>
      </c>
      <c r="Q312" s="8">
        <v>4211852</v>
      </c>
      <c r="R312" s="8">
        <v>493668</v>
      </c>
      <c r="S312" s="8">
        <v>2699361</v>
      </c>
      <c r="T312" s="8">
        <v>138342</v>
      </c>
      <c r="U312" s="14">
        <v>7.2929210662841797</v>
      </c>
      <c r="V312" s="8">
        <v>0</v>
      </c>
      <c r="W312" s="8">
        <v>1</v>
      </c>
      <c r="X312" s="8">
        <v>0</v>
      </c>
      <c r="Y312" s="8">
        <v>0</v>
      </c>
      <c r="Z312" s="8">
        <v>1</v>
      </c>
      <c r="AA312" s="8">
        <v>1</v>
      </c>
      <c r="AB312" s="8">
        <v>1</v>
      </c>
      <c r="AC312" s="8">
        <v>1</v>
      </c>
      <c r="AD312" s="8">
        <v>0</v>
      </c>
      <c r="AE312" s="8">
        <v>1</v>
      </c>
      <c r="AF312" s="9"/>
    </row>
    <row r="313" spans="1:32" x14ac:dyDescent="0.2">
      <c r="A313" s="10">
        <v>414</v>
      </c>
      <c r="B313" s="11" t="s">
        <v>382</v>
      </c>
      <c r="C313" s="11">
        <v>200</v>
      </c>
      <c r="D313" s="11">
        <v>75</v>
      </c>
      <c r="E313" s="18">
        <v>42937.513645833336</v>
      </c>
      <c r="F313" s="18">
        <v>42937.513680555552</v>
      </c>
      <c r="G313" s="11">
        <v>3.28</v>
      </c>
      <c r="H313" s="11">
        <v>63</v>
      </c>
      <c r="I313" s="11">
        <v>9</v>
      </c>
      <c r="J313" s="11">
        <v>7225</v>
      </c>
      <c r="K313" s="11">
        <v>50</v>
      </c>
      <c r="L313" s="11">
        <v>10</v>
      </c>
      <c r="M313" s="11">
        <v>5</v>
      </c>
      <c r="N313" s="11">
        <v>48</v>
      </c>
      <c r="O313" s="11">
        <v>113485</v>
      </c>
      <c r="P313" s="11" t="s">
        <v>56</v>
      </c>
      <c r="Q313" s="11">
        <v>73176</v>
      </c>
      <c r="R313" s="11">
        <v>1867226</v>
      </c>
      <c r="S313" s="11">
        <v>887709</v>
      </c>
      <c r="T313" s="11">
        <v>2326</v>
      </c>
      <c r="U313" s="13">
        <v>2.8075428009033203</v>
      </c>
      <c r="V313" s="11">
        <v>0</v>
      </c>
      <c r="W313" s="11">
        <v>1</v>
      </c>
      <c r="X313" s="11">
        <v>0</v>
      </c>
      <c r="Y313" s="11">
        <v>1</v>
      </c>
      <c r="Z313" s="11">
        <v>1</v>
      </c>
      <c r="AA313" s="11">
        <v>1</v>
      </c>
      <c r="AB313" s="11">
        <v>1</v>
      </c>
      <c r="AC313" s="11">
        <v>1</v>
      </c>
      <c r="AD313" s="11">
        <v>0</v>
      </c>
      <c r="AE313" s="11">
        <v>1</v>
      </c>
      <c r="AF313" s="12"/>
    </row>
    <row r="314" spans="1:32" x14ac:dyDescent="0.2">
      <c r="A314" s="7">
        <v>304</v>
      </c>
      <c r="B314" s="8" t="s">
        <v>383</v>
      </c>
      <c r="C314" s="8">
        <v>200</v>
      </c>
      <c r="D314" s="8">
        <v>74</v>
      </c>
      <c r="E314" s="16">
        <v>42937.506469907406</v>
      </c>
      <c r="F314" s="16">
        <v>42937.506493055553</v>
      </c>
      <c r="G314" s="8">
        <v>2.3199999999999998</v>
      </c>
      <c r="H314" s="8">
        <v>46</v>
      </c>
      <c r="I314" s="8">
        <v>1</v>
      </c>
      <c r="J314" s="8">
        <v>3156</v>
      </c>
      <c r="K314" s="8">
        <v>42</v>
      </c>
      <c r="L314" s="8">
        <v>9</v>
      </c>
      <c r="M314" s="8">
        <v>4</v>
      </c>
      <c r="N314" s="8">
        <v>33</v>
      </c>
      <c r="O314" s="8">
        <v>13710</v>
      </c>
      <c r="P314" s="8" t="s">
        <v>56</v>
      </c>
      <c r="Q314" s="8">
        <v>35956</v>
      </c>
      <c r="R314" s="8">
        <v>561855</v>
      </c>
      <c r="S314" s="8">
        <v>147874</v>
      </c>
      <c r="T314" s="8">
        <v>36063</v>
      </c>
      <c r="U314" s="14">
        <v>0.75860786437988281</v>
      </c>
      <c r="V314" s="8">
        <v>0</v>
      </c>
      <c r="W314" s="8">
        <v>0</v>
      </c>
      <c r="X314" s="8">
        <v>0</v>
      </c>
      <c r="Y314" s="8">
        <v>1</v>
      </c>
      <c r="Z314" s="8">
        <v>0</v>
      </c>
      <c r="AA314" s="8">
        <v>1</v>
      </c>
      <c r="AB314" s="8">
        <v>1</v>
      </c>
      <c r="AC314" s="8">
        <v>1</v>
      </c>
      <c r="AD314" s="8">
        <v>0</v>
      </c>
      <c r="AE314" s="8">
        <v>1</v>
      </c>
      <c r="AF314" s="9"/>
    </row>
    <row r="315" spans="1:32" x14ac:dyDescent="0.2">
      <c r="A315" s="10">
        <v>172</v>
      </c>
      <c r="B315" s="11" t="s">
        <v>384</v>
      </c>
      <c r="C315" s="11">
        <v>200</v>
      </c>
      <c r="D315" s="11">
        <v>67</v>
      </c>
      <c r="E315" s="18">
        <v>42937.496574074074</v>
      </c>
      <c r="F315" s="18">
        <v>42937.49664351852</v>
      </c>
      <c r="G315" s="11">
        <v>6.26</v>
      </c>
      <c r="H315" s="11">
        <v>51</v>
      </c>
      <c r="I315" s="11">
        <v>8</v>
      </c>
      <c r="J315" s="11">
        <v>5762</v>
      </c>
      <c r="K315" s="11">
        <v>39</v>
      </c>
      <c r="L315" s="11">
        <v>16</v>
      </c>
      <c r="M315" s="11">
        <v>8</v>
      </c>
      <c r="N315" s="11">
        <v>27</v>
      </c>
      <c r="O315" s="11">
        <v>75815</v>
      </c>
      <c r="P315" s="11" t="s">
        <v>56</v>
      </c>
      <c r="Q315" s="11">
        <v>959481</v>
      </c>
      <c r="R315" s="11">
        <v>222525</v>
      </c>
      <c r="S315" s="11">
        <v>925170</v>
      </c>
      <c r="T315" s="11">
        <v>260928</v>
      </c>
      <c r="U315" s="13">
        <v>2.3307027816772461</v>
      </c>
      <c r="V315" s="11">
        <v>1</v>
      </c>
      <c r="W315" s="11">
        <v>0</v>
      </c>
      <c r="X315" s="11">
        <v>1</v>
      </c>
      <c r="Y315" s="11">
        <v>0</v>
      </c>
      <c r="Z315" s="11">
        <v>0</v>
      </c>
      <c r="AA315" s="11">
        <v>0</v>
      </c>
      <c r="AB315" s="11">
        <v>1</v>
      </c>
      <c r="AC315" s="11">
        <v>1</v>
      </c>
      <c r="AD315" s="11">
        <v>0</v>
      </c>
      <c r="AE315" s="11">
        <v>1</v>
      </c>
      <c r="AF315" s="12"/>
    </row>
    <row r="316" spans="1:32" x14ac:dyDescent="0.2">
      <c r="A316" s="7">
        <v>268</v>
      </c>
      <c r="B316" s="8" t="s">
        <v>385</v>
      </c>
      <c r="C316" s="8">
        <v>200</v>
      </c>
      <c r="D316" s="8">
        <v>64</v>
      </c>
      <c r="E316" s="16">
        <v>42937.503333333334</v>
      </c>
      <c r="F316" s="16">
        <v>42937.503391203703</v>
      </c>
      <c r="G316" s="8">
        <v>4.8600000000000003</v>
      </c>
      <c r="H316" s="8">
        <v>42</v>
      </c>
      <c r="I316" s="8">
        <v>5</v>
      </c>
      <c r="J316" s="8">
        <v>4738</v>
      </c>
      <c r="K316" s="8">
        <v>38</v>
      </c>
      <c r="L316" s="8">
        <v>13</v>
      </c>
      <c r="M316" s="8">
        <v>11</v>
      </c>
      <c r="N316" s="8">
        <v>18</v>
      </c>
      <c r="O316" s="8">
        <v>41178</v>
      </c>
      <c r="P316" s="8" t="s">
        <v>56</v>
      </c>
      <c r="Q316" s="8">
        <v>191382</v>
      </c>
      <c r="R316" s="8">
        <v>476466</v>
      </c>
      <c r="S316" s="8">
        <v>297724</v>
      </c>
      <c r="T316" s="8">
        <v>23892</v>
      </c>
      <c r="U316" s="14">
        <v>0.98289680480957031</v>
      </c>
      <c r="V316" s="8">
        <v>0</v>
      </c>
      <c r="W316" s="8">
        <v>0</v>
      </c>
      <c r="X316" s="8">
        <v>1</v>
      </c>
      <c r="Y316" s="8">
        <v>1</v>
      </c>
      <c r="Z316" s="8">
        <v>1</v>
      </c>
      <c r="AA316" s="8">
        <v>0</v>
      </c>
      <c r="AB316" s="8">
        <v>1</v>
      </c>
      <c r="AC316" s="8">
        <v>1</v>
      </c>
      <c r="AD316" s="8">
        <v>0</v>
      </c>
      <c r="AE316" s="8">
        <v>1</v>
      </c>
      <c r="AF316" s="9"/>
    </row>
    <row r="317" spans="1:32" x14ac:dyDescent="0.2">
      <c r="A317" s="10">
        <v>70</v>
      </c>
      <c r="B317" s="11" t="s">
        <v>386</v>
      </c>
      <c r="C317" s="11">
        <v>200</v>
      </c>
      <c r="D317" s="11">
        <v>73</v>
      </c>
      <c r="E317" s="18">
        <v>42937.490555555552</v>
      </c>
      <c r="F317" s="18">
        <v>42937.490763888891</v>
      </c>
      <c r="G317" s="11">
        <v>18.579999999999998</v>
      </c>
      <c r="H317" s="11">
        <v>165</v>
      </c>
      <c r="I317" s="11">
        <v>5</v>
      </c>
      <c r="J317" s="11">
        <v>19405</v>
      </c>
      <c r="K317" s="11">
        <v>33</v>
      </c>
      <c r="L317" s="11">
        <v>111</v>
      </c>
      <c r="M317" s="11">
        <v>13</v>
      </c>
      <c r="N317" s="11">
        <v>41</v>
      </c>
      <c r="O317" s="11">
        <v>672667</v>
      </c>
      <c r="P317" s="11" t="s">
        <v>56</v>
      </c>
      <c r="Q317" s="11">
        <v>376873</v>
      </c>
      <c r="R317" s="11">
        <v>780578</v>
      </c>
      <c r="S317" s="11">
        <v>1219240</v>
      </c>
      <c r="T317" s="11">
        <v>294680</v>
      </c>
      <c r="U317" s="13">
        <v>3.1891231536865234</v>
      </c>
      <c r="V317" s="11">
        <v>0</v>
      </c>
      <c r="W317" s="11">
        <v>0</v>
      </c>
      <c r="X317" s="11">
        <v>1</v>
      </c>
      <c r="Y317" s="11">
        <v>1</v>
      </c>
      <c r="Z317" s="11">
        <v>0</v>
      </c>
      <c r="AA317" s="11">
        <v>1</v>
      </c>
      <c r="AB317" s="11">
        <v>1</v>
      </c>
      <c r="AC317" s="11">
        <v>1</v>
      </c>
      <c r="AD317" s="11">
        <v>0</v>
      </c>
      <c r="AE317" s="11">
        <v>1</v>
      </c>
      <c r="AF317" s="12"/>
    </row>
    <row r="318" spans="1:32" x14ac:dyDescent="0.2">
      <c r="A318" s="7">
        <v>375</v>
      </c>
      <c r="B318" s="8" t="s">
        <v>387</v>
      </c>
      <c r="C318" s="8">
        <v>200</v>
      </c>
      <c r="D318" s="8">
        <v>64</v>
      </c>
      <c r="E318" s="16">
        <v>42937.510682870372</v>
      </c>
      <c r="F318" s="16">
        <v>42937.510740740741</v>
      </c>
      <c r="G318" s="8">
        <v>4.83</v>
      </c>
      <c r="H318" s="8">
        <v>50</v>
      </c>
      <c r="I318" s="8">
        <v>16</v>
      </c>
      <c r="J318" s="8">
        <v>7645</v>
      </c>
      <c r="K318" s="8">
        <v>32</v>
      </c>
      <c r="L318" s="8">
        <v>19</v>
      </c>
      <c r="M318" s="8">
        <v>2</v>
      </c>
      <c r="N318" s="8">
        <v>29</v>
      </c>
      <c r="O318" s="8">
        <v>219317</v>
      </c>
      <c r="P318" s="8" t="s">
        <v>56</v>
      </c>
      <c r="Q318" s="8">
        <v>216053</v>
      </c>
      <c r="R318" s="8">
        <v>705251</v>
      </c>
      <c r="S318" s="8">
        <v>888717</v>
      </c>
      <c r="T318" s="8">
        <v>43457</v>
      </c>
      <c r="U318" s="14">
        <v>1.976771354675293</v>
      </c>
      <c r="V318" s="8">
        <v>1</v>
      </c>
      <c r="W318" s="8">
        <v>1</v>
      </c>
      <c r="X318" s="8">
        <v>0</v>
      </c>
      <c r="Y318" s="8">
        <v>0</v>
      </c>
      <c r="Z318" s="8">
        <v>1</v>
      </c>
      <c r="AA318" s="8">
        <v>0</v>
      </c>
      <c r="AB318" s="8">
        <v>1</v>
      </c>
      <c r="AC318" s="8">
        <v>1</v>
      </c>
      <c r="AD318" s="8">
        <v>1</v>
      </c>
      <c r="AE318" s="8">
        <v>1</v>
      </c>
      <c r="AF318" s="9"/>
    </row>
    <row r="319" spans="1:32" x14ac:dyDescent="0.2">
      <c r="A319" s="10">
        <v>148</v>
      </c>
      <c r="B319" s="11" t="s">
        <v>388</v>
      </c>
      <c r="C319" s="11">
        <v>200</v>
      </c>
      <c r="D319" s="11">
        <v>29</v>
      </c>
      <c r="E319" s="18">
        <v>42937.494814814818</v>
      </c>
      <c r="F319" s="18">
        <v>42937.494872685187</v>
      </c>
      <c r="G319" s="11">
        <v>4.9400000000000004</v>
      </c>
      <c r="H319" s="11">
        <v>68</v>
      </c>
      <c r="I319" s="11">
        <v>15</v>
      </c>
      <c r="J319" s="11">
        <v>10422</v>
      </c>
      <c r="K319" s="11">
        <v>55</v>
      </c>
      <c r="L319" s="11">
        <v>5</v>
      </c>
      <c r="M319" s="11">
        <v>8</v>
      </c>
      <c r="N319" s="11">
        <v>55</v>
      </c>
      <c r="O319" s="11">
        <v>14942</v>
      </c>
      <c r="P319" s="11" t="s">
        <v>56</v>
      </c>
      <c r="Q319" s="11">
        <v>2929807</v>
      </c>
      <c r="R319" s="11">
        <v>5180057</v>
      </c>
      <c r="S319" s="11">
        <v>941576</v>
      </c>
      <c r="T319" s="11">
        <v>2045</v>
      </c>
      <c r="U319" s="13">
        <v>8.6483259201049805</v>
      </c>
      <c r="V319" s="11">
        <v>1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1</v>
      </c>
      <c r="AC319" s="11">
        <v>1</v>
      </c>
      <c r="AD319" s="11">
        <v>0</v>
      </c>
      <c r="AE319" s="11">
        <v>1</v>
      </c>
      <c r="AF319" s="12"/>
    </row>
    <row r="320" spans="1:32" x14ac:dyDescent="0.2">
      <c r="A320" s="7">
        <v>485</v>
      </c>
      <c r="B320" s="8" t="s">
        <v>389</v>
      </c>
      <c r="C320" s="8">
        <v>200</v>
      </c>
      <c r="D320" s="8">
        <v>68</v>
      </c>
      <c r="E320" s="16">
        <v>42937.611134259256</v>
      </c>
      <c r="F320" s="16">
        <v>42937.611145833333</v>
      </c>
      <c r="G320" s="8">
        <v>1.4</v>
      </c>
      <c r="H320" s="8">
        <v>17</v>
      </c>
      <c r="I320" s="8">
        <v>5</v>
      </c>
      <c r="J320" s="8">
        <v>1815</v>
      </c>
      <c r="K320" s="8">
        <v>12</v>
      </c>
      <c r="L320" s="8">
        <v>5</v>
      </c>
      <c r="M320" s="8">
        <v>1</v>
      </c>
      <c r="N320" s="8">
        <v>11</v>
      </c>
      <c r="O320" s="8">
        <v>11486</v>
      </c>
      <c r="P320" s="8">
        <v>102347</v>
      </c>
      <c r="Q320" s="8">
        <v>302251</v>
      </c>
      <c r="R320" s="8">
        <v>798288</v>
      </c>
      <c r="S320" s="8">
        <v>507071</v>
      </c>
      <c r="T320" s="8" t="s">
        <v>56</v>
      </c>
      <c r="U320" s="14">
        <v>1.6416959762573242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1</v>
      </c>
      <c r="AC320" s="8">
        <v>1</v>
      </c>
      <c r="AD320" s="8">
        <v>0</v>
      </c>
      <c r="AE320" s="8">
        <v>1</v>
      </c>
      <c r="AF320" s="9"/>
    </row>
    <row r="321" spans="1:32" x14ac:dyDescent="0.2">
      <c r="A321" s="10">
        <v>344</v>
      </c>
      <c r="B321" s="11" t="s">
        <v>390</v>
      </c>
      <c r="C321" s="11">
        <v>200</v>
      </c>
      <c r="D321" s="11">
        <v>64</v>
      </c>
      <c r="E321" s="18">
        <v>42937.508518518516</v>
      </c>
      <c r="F321" s="18">
        <v>42937.508576388886</v>
      </c>
      <c r="G321" s="11">
        <v>5.08</v>
      </c>
      <c r="H321" s="11">
        <v>29</v>
      </c>
      <c r="I321" s="11">
        <v>4</v>
      </c>
      <c r="J321" s="11">
        <v>3096</v>
      </c>
      <c r="K321" s="11">
        <v>23</v>
      </c>
      <c r="L321" s="11">
        <v>7</v>
      </c>
      <c r="M321" s="11">
        <v>8</v>
      </c>
      <c r="N321" s="11">
        <v>14</v>
      </c>
      <c r="O321" s="11">
        <v>27970</v>
      </c>
      <c r="P321" s="11" t="s">
        <v>56</v>
      </c>
      <c r="Q321" s="11">
        <v>397395</v>
      </c>
      <c r="R321" s="11">
        <v>1205714</v>
      </c>
      <c r="S321" s="11">
        <v>271834</v>
      </c>
      <c r="T321" s="11">
        <v>161134</v>
      </c>
      <c r="U321" s="13">
        <v>1.9684286117553711</v>
      </c>
      <c r="V321" s="11">
        <v>0</v>
      </c>
      <c r="W321" s="11">
        <v>0</v>
      </c>
      <c r="X321" s="11">
        <v>1</v>
      </c>
      <c r="Y321" s="11">
        <v>0</v>
      </c>
      <c r="Z321" s="11">
        <v>1</v>
      </c>
      <c r="AA321" s="11">
        <v>1</v>
      </c>
      <c r="AB321" s="11">
        <v>1</v>
      </c>
      <c r="AC321" s="11">
        <v>1</v>
      </c>
      <c r="AD321" s="11">
        <v>0</v>
      </c>
      <c r="AE321" s="11">
        <v>1</v>
      </c>
      <c r="AF321" s="12"/>
    </row>
    <row r="322" spans="1:32" x14ac:dyDescent="0.2">
      <c r="A322" s="7">
        <v>292</v>
      </c>
      <c r="B322" s="8" t="s">
        <v>391</v>
      </c>
      <c r="C322" s="8">
        <v>200</v>
      </c>
      <c r="D322" s="8">
        <v>34</v>
      </c>
      <c r="E322" s="16">
        <v>42937.505648148152</v>
      </c>
      <c r="F322" s="16">
        <v>42937.505694444444</v>
      </c>
      <c r="G322" s="8">
        <v>3.66</v>
      </c>
      <c r="H322" s="8">
        <v>19</v>
      </c>
      <c r="I322" s="8">
        <v>2</v>
      </c>
      <c r="J322" s="8">
        <v>1272</v>
      </c>
      <c r="K322" s="8">
        <v>16</v>
      </c>
      <c r="L322" s="8">
        <v>2</v>
      </c>
      <c r="M322" s="8">
        <v>1</v>
      </c>
      <c r="N322" s="8">
        <v>16</v>
      </c>
      <c r="O322" s="8">
        <v>12383</v>
      </c>
      <c r="P322" s="8" t="s">
        <v>56</v>
      </c>
      <c r="Q322" s="8">
        <v>19088</v>
      </c>
      <c r="R322" s="8">
        <v>4087122</v>
      </c>
      <c r="S322" s="8">
        <v>109519</v>
      </c>
      <c r="T322" s="8">
        <v>2768</v>
      </c>
      <c r="U322" s="14">
        <v>4.034881591796875</v>
      </c>
      <c r="V322" s="8">
        <v>0</v>
      </c>
      <c r="W322" s="8">
        <v>1</v>
      </c>
      <c r="X322" s="8">
        <v>0</v>
      </c>
      <c r="Y322" s="8">
        <v>1</v>
      </c>
      <c r="Z322" s="8">
        <v>1</v>
      </c>
      <c r="AA322" s="8">
        <v>1</v>
      </c>
      <c r="AB322" s="8">
        <v>1</v>
      </c>
      <c r="AC322" s="8">
        <v>1</v>
      </c>
      <c r="AD322" s="8">
        <v>0</v>
      </c>
      <c r="AE322" s="8">
        <v>1</v>
      </c>
      <c r="AF322" s="9"/>
    </row>
    <row r="323" spans="1:32" x14ac:dyDescent="0.2">
      <c r="A323" s="10">
        <v>460</v>
      </c>
      <c r="B323" s="11" t="s">
        <v>392</v>
      </c>
      <c r="C323" s="11">
        <v>200</v>
      </c>
      <c r="D323" s="11">
        <v>70</v>
      </c>
      <c r="E323" s="18">
        <v>42937.51771990741</v>
      </c>
      <c r="F323" s="18">
        <v>42937.517754629633</v>
      </c>
      <c r="G323" s="11">
        <v>2.89</v>
      </c>
      <c r="H323" s="11">
        <v>77</v>
      </c>
      <c r="I323" s="11">
        <v>12</v>
      </c>
      <c r="J323" s="11">
        <v>10503</v>
      </c>
      <c r="K323" s="11">
        <v>67</v>
      </c>
      <c r="L323" s="11">
        <v>13</v>
      </c>
      <c r="M323" s="11">
        <v>4</v>
      </c>
      <c r="N323" s="11">
        <v>60</v>
      </c>
      <c r="O323" s="11">
        <v>86200</v>
      </c>
      <c r="P323" s="11" t="s">
        <v>56</v>
      </c>
      <c r="Q323" s="11">
        <v>139688</v>
      </c>
      <c r="R323" s="11">
        <v>266491</v>
      </c>
      <c r="S323" s="11">
        <v>741938</v>
      </c>
      <c r="T323" s="11">
        <v>2830</v>
      </c>
      <c r="U323" s="13">
        <v>1.179835319519043</v>
      </c>
      <c r="V323" s="11">
        <v>0</v>
      </c>
      <c r="W323" s="11">
        <v>0</v>
      </c>
      <c r="X323" s="11">
        <v>1</v>
      </c>
      <c r="Y323" s="11">
        <v>0</v>
      </c>
      <c r="Z323" s="11">
        <v>1</v>
      </c>
      <c r="AA323" s="11">
        <v>1</v>
      </c>
      <c r="AB323" s="11">
        <v>1</v>
      </c>
      <c r="AC323" s="11">
        <v>1</v>
      </c>
      <c r="AD323" s="11">
        <v>0</v>
      </c>
      <c r="AE323" s="11">
        <v>1</v>
      </c>
      <c r="AF323" s="12"/>
    </row>
    <row r="324" spans="1:32" x14ac:dyDescent="0.2">
      <c r="A324" s="7">
        <v>267</v>
      </c>
      <c r="B324" s="8" t="s">
        <v>393</v>
      </c>
      <c r="C324" s="8">
        <v>200</v>
      </c>
      <c r="D324" s="8">
        <v>85</v>
      </c>
      <c r="E324" s="16">
        <v>42937.503298611111</v>
      </c>
      <c r="F324" s="16">
        <v>42937.503333333334</v>
      </c>
      <c r="G324" s="8">
        <v>2.4300000000000002</v>
      </c>
      <c r="H324" s="8">
        <v>32</v>
      </c>
      <c r="I324" s="8">
        <v>8</v>
      </c>
      <c r="J324" s="8">
        <v>3597</v>
      </c>
      <c r="K324" s="8">
        <v>8</v>
      </c>
      <c r="L324" s="8">
        <v>12</v>
      </c>
      <c r="M324" s="8">
        <v>3</v>
      </c>
      <c r="N324" s="8">
        <v>17</v>
      </c>
      <c r="O324" s="8">
        <v>22027</v>
      </c>
      <c r="P324" s="8" t="s">
        <v>56</v>
      </c>
      <c r="Q324" s="8">
        <v>43722</v>
      </c>
      <c r="R324" s="8">
        <v>121098</v>
      </c>
      <c r="S324" s="8">
        <v>287011</v>
      </c>
      <c r="T324" s="8">
        <v>18099</v>
      </c>
      <c r="U324" s="14">
        <v>0.46916675567626953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1</v>
      </c>
      <c r="AC324" s="8">
        <v>1</v>
      </c>
      <c r="AD324" s="8">
        <v>1</v>
      </c>
      <c r="AE324" s="8">
        <v>1</v>
      </c>
      <c r="AF324" s="9"/>
    </row>
    <row r="325" spans="1:32" x14ac:dyDescent="0.2">
      <c r="A325" s="10">
        <v>351</v>
      </c>
      <c r="B325" s="11" t="s">
        <v>394</v>
      </c>
      <c r="C325" s="11">
        <v>200</v>
      </c>
      <c r="D325" s="11">
        <v>69</v>
      </c>
      <c r="E325" s="18">
        <v>42937.508784722224</v>
      </c>
      <c r="F325" s="18">
        <v>42937.508900462963</v>
      </c>
      <c r="G325" s="11">
        <v>9.7899999999999991</v>
      </c>
      <c r="H325" s="11">
        <v>76</v>
      </c>
      <c r="I325" s="11">
        <v>7</v>
      </c>
      <c r="J325" s="11">
        <v>7481</v>
      </c>
      <c r="K325" s="11">
        <v>66</v>
      </c>
      <c r="L325" s="11">
        <v>18</v>
      </c>
      <c r="M325" s="11">
        <v>19</v>
      </c>
      <c r="N325" s="11">
        <v>39</v>
      </c>
      <c r="O325" s="11">
        <v>80349</v>
      </c>
      <c r="P325" s="11" t="s">
        <v>56</v>
      </c>
      <c r="Q325" s="11">
        <v>773347</v>
      </c>
      <c r="R325" s="11">
        <v>672545</v>
      </c>
      <c r="S325" s="11">
        <v>472727</v>
      </c>
      <c r="T325" s="11">
        <v>101320</v>
      </c>
      <c r="U325" s="13">
        <v>2.00299072265625</v>
      </c>
      <c r="V325" s="11">
        <v>0</v>
      </c>
      <c r="W325" s="11">
        <v>0</v>
      </c>
      <c r="X325" s="11">
        <v>1</v>
      </c>
      <c r="Y325" s="11">
        <v>1</v>
      </c>
      <c r="Z325" s="11">
        <v>0</v>
      </c>
      <c r="AA325" s="11">
        <v>1</v>
      </c>
      <c r="AB325" s="11">
        <v>1</v>
      </c>
      <c r="AC325" s="11">
        <v>1</v>
      </c>
      <c r="AD325" s="11">
        <v>0</v>
      </c>
      <c r="AE325" s="11">
        <v>1</v>
      </c>
      <c r="AF325" s="12"/>
    </row>
    <row r="326" spans="1:32" x14ac:dyDescent="0.2">
      <c r="A326" s="7">
        <v>426</v>
      </c>
      <c r="B326" s="8" t="s">
        <v>395</v>
      </c>
      <c r="C326" s="8">
        <v>200</v>
      </c>
      <c r="D326" s="8">
        <v>44</v>
      </c>
      <c r="E326" s="16">
        <v>42937.515081018515</v>
      </c>
      <c r="F326" s="16">
        <v>42937.515219907407</v>
      </c>
      <c r="G326" s="8">
        <v>11.38</v>
      </c>
      <c r="H326" s="8">
        <v>168</v>
      </c>
      <c r="I326" s="8">
        <v>11</v>
      </c>
      <c r="J326" s="8">
        <v>20837</v>
      </c>
      <c r="K326" s="8">
        <v>139</v>
      </c>
      <c r="L326" s="8">
        <v>35</v>
      </c>
      <c r="M326" s="8">
        <v>11</v>
      </c>
      <c r="N326" s="8">
        <v>122</v>
      </c>
      <c r="O326" s="8">
        <v>174049</v>
      </c>
      <c r="P326" s="8">
        <v>72238</v>
      </c>
      <c r="Q326" s="8">
        <v>214484</v>
      </c>
      <c r="R326" s="8">
        <v>5885934</v>
      </c>
      <c r="S326" s="8">
        <v>932377</v>
      </c>
      <c r="T326" s="8">
        <v>110299</v>
      </c>
      <c r="U326" s="14">
        <v>7.047062873840332</v>
      </c>
      <c r="V326" s="8">
        <v>0</v>
      </c>
      <c r="W326" s="8">
        <v>0</v>
      </c>
      <c r="X326" s="8">
        <v>1</v>
      </c>
      <c r="Y326" s="8">
        <v>1</v>
      </c>
      <c r="Z326" s="8">
        <v>0</v>
      </c>
      <c r="AA326" s="8">
        <v>1</v>
      </c>
      <c r="AB326" s="8">
        <v>1</v>
      </c>
      <c r="AC326" s="8">
        <v>1</v>
      </c>
      <c r="AD326" s="8">
        <v>0</v>
      </c>
      <c r="AE326" s="8">
        <v>1</v>
      </c>
      <c r="AF326" s="9"/>
    </row>
    <row r="327" spans="1:32" x14ac:dyDescent="0.2">
      <c r="A327" s="10">
        <v>504</v>
      </c>
      <c r="B327" s="11" t="s">
        <v>396</v>
      </c>
      <c r="C327" s="11">
        <v>200</v>
      </c>
      <c r="D327" s="11">
        <v>68</v>
      </c>
      <c r="E327" s="18">
        <v>42937.612453703703</v>
      </c>
      <c r="F327" s="18">
        <v>42937.612476851849</v>
      </c>
      <c r="G327" s="11">
        <v>2.4300000000000002</v>
      </c>
      <c r="H327" s="11">
        <v>30</v>
      </c>
      <c r="I327" s="11">
        <v>5</v>
      </c>
      <c r="J327" s="11">
        <v>2647</v>
      </c>
      <c r="K327" s="11">
        <v>25</v>
      </c>
      <c r="L327" s="11">
        <v>5</v>
      </c>
      <c r="M327" s="11">
        <v>5</v>
      </c>
      <c r="N327" s="11">
        <v>20</v>
      </c>
      <c r="O327" s="11">
        <v>94944</v>
      </c>
      <c r="P327" s="11" t="s">
        <v>56</v>
      </c>
      <c r="Q327" s="11">
        <v>228365</v>
      </c>
      <c r="R327" s="11">
        <v>361197</v>
      </c>
      <c r="S327" s="11">
        <v>401036</v>
      </c>
      <c r="T327" s="11">
        <v>37784</v>
      </c>
      <c r="U327" s="13">
        <v>1.0712871551513672</v>
      </c>
      <c r="V327" s="11">
        <v>1</v>
      </c>
      <c r="W327" s="11">
        <v>0</v>
      </c>
      <c r="X327" s="11">
        <v>1</v>
      </c>
      <c r="Y327" s="11">
        <v>1</v>
      </c>
      <c r="Z327" s="11">
        <v>1</v>
      </c>
      <c r="AA327" s="11">
        <v>1</v>
      </c>
      <c r="AB327" s="11">
        <v>1</v>
      </c>
      <c r="AC327" s="11">
        <v>1</v>
      </c>
      <c r="AD327" s="11">
        <v>0</v>
      </c>
      <c r="AE327" s="11">
        <v>1</v>
      </c>
      <c r="AF327" s="12"/>
    </row>
    <row r="328" spans="1:32" x14ac:dyDescent="0.2">
      <c r="A328" s="7">
        <v>358</v>
      </c>
      <c r="B328" s="8" t="s">
        <v>397</v>
      </c>
      <c r="C328" s="8">
        <v>200</v>
      </c>
      <c r="D328" s="8">
        <v>84</v>
      </c>
      <c r="E328" s="16">
        <v>42937.509375000001</v>
      </c>
      <c r="F328" s="16">
        <v>42937.509386574071</v>
      </c>
      <c r="G328" s="8">
        <v>1.01</v>
      </c>
      <c r="H328" s="8">
        <v>47</v>
      </c>
      <c r="I328" s="8">
        <v>5</v>
      </c>
      <c r="J328" s="8">
        <v>4144</v>
      </c>
      <c r="K328" s="8">
        <v>43</v>
      </c>
      <c r="L328" s="8">
        <v>5</v>
      </c>
      <c r="M328" s="8">
        <v>6</v>
      </c>
      <c r="N328" s="8">
        <v>36</v>
      </c>
      <c r="O328" s="8">
        <v>17107</v>
      </c>
      <c r="P328" s="8" t="s">
        <v>56</v>
      </c>
      <c r="Q328" s="8">
        <v>26541</v>
      </c>
      <c r="R328" s="8">
        <v>170255</v>
      </c>
      <c r="S328" s="8">
        <v>454704</v>
      </c>
      <c r="T328" s="8">
        <v>474</v>
      </c>
      <c r="U328" s="14">
        <v>0.63808536529541016</v>
      </c>
      <c r="V328" s="8">
        <v>0</v>
      </c>
      <c r="W328" s="8">
        <v>0</v>
      </c>
      <c r="X328" s="8">
        <v>0</v>
      </c>
      <c r="Y328" s="8">
        <v>1</v>
      </c>
      <c r="Z328" s="8">
        <v>0</v>
      </c>
      <c r="AA328" s="8">
        <v>1</v>
      </c>
      <c r="AB328" s="8">
        <v>1</v>
      </c>
      <c r="AC328" s="8">
        <v>1</v>
      </c>
      <c r="AD328" s="8">
        <v>0</v>
      </c>
      <c r="AE328" s="8">
        <v>0</v>
      </c>
      <c r="AF328" s="9"/>
    </row>
    <row r="329" spans="1:32" x14ac:dyDescent="0.2">
      <c r="A329" s="10">
        <v>194</v>
      </c>
      <c r="B329" s="11" t="s">
        <v>398</v>
      </c>
      <c r="C329" s="11">
        <v>200</v>
      </c>
      <c r="D329" s="11">
        <v>16</v>
      </c>
      <c r="E329" s="18">
        <v>42937.497986111113</v>
      </c>
      <c r="F329" s="18">
        <v>42937.498020833336</v>
      </c>
      <c r="G329" s="11">
        <v>3.35</v>
      </c>
      <c r="H329" s="11">
        <v>56</v>
      </c>
      <c r="I329" s="11">
        <v>6</v>
      </c>
      <c r="J329" s="11">
        <v>7151</v>
      </c>
      <c r="K329" s="11">
        <v>51</v>
      </c>
      <c r="L329" s="11">
        <v>10</v>
      </c>
      <c r="M329" s="11">
        <v>7</v>
      </c>
      <c r="N329" s="11">
        <v>39</v>
      </c>
      <c r="O329" s="11">
        <v>21535</v>
      </c>
      <c r="P329" s="11" t="s">
        <v>56</v>
      </c>
      <c r="Q329" s="11">
        <v>82038</v>
      </c>
      <c r="R329" s="11">
        <v>4206406</v>
      </c>
      <c r="S329" s="11">
        <v>337247</v>
      </c>
      <c r="T329" s="11">
        <v>353</v>
      </c>
      <c r="U329" s="13">
        <v>4.432276725769043</v>
      </c>
      <c r="V329" s="11">
        <v>0</v>
      </c>
      <c r="W329" s="11">
        <v>0</v>
      </c>
      <c r="X329" s="11">
        <v>0</v>
      </c>
      <c r="Y329" s="11">
        <v>1</v>
      </c>
      <c r="Z329" s="11">
        <v>0</v>
      </c>
      <c r="AA329" s="11">
        <v>1</v>
      </c>
      <c r="AB329" s="11">
        <v>1</v>
      </c>
      <c r="AC329" s="11">
        <v>1</v>
      </c>
      <c r="AD329" s="11">
        <v>0</v>
      </c>
      <c r="AE329" s="11">
        <v>1</v>
      </c>
      <c r="AF329" s="12"/>
    </row>
    <row r="330" spans="1:32" x14ac:dyDescent="0.2">
      <c r="A330" s="7">
        <v>371</v>
      </c>
      <c r="B330" s="8" t="s">
        <v>399</v>
      </c>
      <c r="C330" s="8">
        <v>200</v>
      </c>
      <c r="D330" s="8">
        <v>76</v>
      </c>
      <c r="E330" s="16">
        <v>42937.510127314818</v>
      </c>
      <c r="F330" s="16">
        <v>42937.510185185187</v>
      </c>
      <c r="G330" s="8">
        <v>4.68</v>
      </c>
      <c r="H330" s="8">
        <v>56</v>
      </c>
      <c r="I330" s="8">
        <v>12</v>
      </c>
      <c r="J330" s="8">
        <v>8468</v>
      </c>
      <c r="K330" s="8">
        <v>20</v>
      </c>
      <c r="L330" s="8">
        <v>10</v>
      </c>
      <c r="M330" s="8">
        <v>2</v>
      </c>
      <c r="N330" s="8">
        <v>44</v>
      </c>
      <c r="O330" s="8">
        <v>74429</v>
      </c>
      <c r="P330" s="8" t="s">
        <v>56</v>
      </c>
      <c r="Q330" s="8">
        <v>544083</v>
      </c>
      <c r="R330" s="8">
        <v>1220324</v>
      </c>
      <c r="S330" s="8">
        <v>1568713</v>
      </c>
      <c r="T330" s="8">
        <v>817871</v>
      </c>
      <c r="U330" s="14">
        <v>4.0296745300292969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1</v>
      </c>
      <c r="AC330" s="8">
        <v>1</v>
      </c>
      <c r="AD330" s="8">
        <v>1</v>
      </c>
      <c r="AE330" s="8">
        <v>1</v>
      </c>
      <c r="AF330" s="9"/>
    </row>
    <row r="331" spans="1:32" x14ac:dyDescent="0.2">
      <c r="A331" s="10">
        <v>379</v>
      </c>
      <c r="B331" s="11" t="s">
        <v>400</v>
      </c>
      <c r="C331" s="11">
        <v>200</v>
      </c>
      <c r="D331" s="11">
        <v>68</v>
      </c>
      <c r="E331" s="18">
        <v>42937.511238425926</v>
      </c>
      <c r="F331" s="18">
        <v>42937.511261574073</v>
      </c>
      <c r="G331" s="11">
        <v>1.51</v>
      </c>
      <c r="H331" s="11">
        <v>23</v>
      </c>
      <c r="I331" s="11">
        <v>10</v>
      </c>
      <c r="J331" s="11">
        <v>2459</v>
      </c>
      <c r="K331" s="11">
        <v>12</v>
      </c>
      <c r="L331" s="11">
        <v>4</v>
      </c>
      <c r="M331" s="11">
        <v>2</v>
      </c>
      <c r="N331" s="11">
        <v>17</v>
      </c>
      <c r="O331" s="11">
        <v>20284</v>
      </c>
      <c r="P331" s="11" t="s">
        <v>56</v>
      </c>
      <c r="Q331" s="11">
        <v>148290</v>
      </c>
      <c r="R331" s="11">
        <v>223055</v>
      </c>
      <c r="S331" s="11">
        <v>180308</v>
      </c>
      <c r="T331" s="11">
        <v>64794</v>
      </c>
      <c r="U331" s="13">
        <v>0.60723400115966797</v>
      </c>
      <c r="V331" s="11">
        <v>1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1</v>
      </c>
      <c r="AC331" s="11">
        <v>1</v>
      </c>
      <c r="AD331" s="11">
        <v>0</v>
      </c>
      <c r="AE331" s="11">
        <v>1</v>
      </c>
      <c r="AF331" s="12"/>
    </row>
    <row r="332" spans="1:32" x14ac:dyDescent="0.2">
      <c r="A332" s="7">
        <v>57</v>
      </c>
      <c r="B332" s="8" t="s">
        <v>401</v>
      </c>
      <c r="C332" s="8">
        <v>200</v>
      </c>
      <c r="D332" s="8">
        <v>80</v>
      </c>
      <c r="E332" s="16">
        <v>42937.489849537036</v>
      </c>
      <c r="F332" s="16">
        <v>42937.489907407406</v>
      </c>
      <c r="G332" s="8">
        <v>4.78</v>
      </c>
      <c r="H332" s="8">
        <v>45</v>
      </c>
      <c r="I332" s="8">
        <v>7</v>
      </c>
      <c r="J332" s="8">
        <v>4872</v>
      </c>
      <c r="K332" s="8">
        <v>40</v>
      </c>
      <c r="L332" s="8">
        <v>10</v>
      </c>
      <c r="M332" s="8">
        <v>23</v>
      </c>
      <c r="N332" s="8">
        <v>12</v>
      </c>
      <c r="O332" s="8">
        <v>27303</v>
      </c>
      <c r="P332" s="8" t="s">
        <v>56</v>
      </c>
      <c r="Q332" s="8">
        <v>47816</v>
      </c>
      <c r="R332" s="8">
        <v>153708</v>
      </c>
      <c r="S332" s="8">
        <v>184479</v>
      </c>
      <c r="T332" s="8">
        <v>30367</v>
      </c>
      <c r="U332" s="14">
        <v>0.42311954498291016</v>
      </c>
      <c r="V332" s="8">
        <v>0</v>
      </c>
      <c r="W332" s="8">
        <v>0</v>
      </c>
      <c r="X332" s="8">
        <v>1</v>
      </c>
      <c r="Y332" s="8">
        <v>1</v>
      </c>
      <c r="Z332" s="8">
        <v>0</v>
      </c>
      <c r="AA332" s="8">
        <v>1</v>
      </c>
      <c r="AB332" s="8">
        <v>1</v>
      </c>
      <c r="AC332" s="8">
        <v>1</v>
      </c>
      <c r="AD332" s="8">
        <v>0</v>
      </c>
      <c r="AE332" s="8">
        <v>1</v>
      </c>
      <c r="AF332" s="9"/>
    </row>
    <row r="333" spans="1:32" x14ac:dyDescent="0.2">
      <c r="A333" s="10">
        <v>468</v>
      </c>
      <c r="B333" s="11" t="s">
        <v>402</v>
      </c>
      <c r="C333" s="11">
        <v>200</v>
      </c>
      <c r="D333" s="11">
        <v>87</v>
      </c>
      <c r="E333" s="18">
        <v>42937.518333333333</v>
      </c>
      <c r="F333" s="18">
        <v>42937.51834490741</v>
      </c>
      <c r="G333" s="11">
        <v>1.6</v>
      </c>
      <c r="H333" s="11">
        <v>9</v>
      </c>
      <c r="I333" s="11">
        <v>6</v>
      </c>
      <c r="J333" s="11">
        <v>618</v>
      </c>
      <c r="K333" s="11">
        <v>4</v>
      </c>
      <c r="L333" s="11">
        <v>0</v>
      </c>
      <c r="M333" s="11">
        <v>2</v>
      </c>
      <c r="N333" s="11">
        <v>7</v>
      </c>
      <c r="O333" s="11">
        <v>4336</v>
      </c>
      <c r="P333" s="11" t="s">
        <v>56</v>
      </c>
      <c r="Q333" s="11">
        <v>4583</v>
      </c>
      <c r="R333" s="11">
        <v>19544</v>
      </c>
      <c r="S333" s="11" t="s">
        <v>56</v>
      </c>
      <c r="T333" s="11">
        <v>1855</v>
      </c>
      <c r="U333" s="13">
        <v>2.8913497924804688E-2</v>
      </c>
      <c r="V333" s="11">
        <v>1</v>
      </c>
      <c r="W333" s="11">
        <v>1</v>
      </c>
      <c r="X333" s="11">
        <v>0</v>
      </c>
      <c r="Y333" s="11">
        <v>0</v>
      </c>
      <c r="Z333" s="11">
        <v>1</v>
      </c>
      <c r="AA333" s="11">
        <v>0</v>
      </c>
      <c r="AB333" s="11">
        <v>1</v>
      </c>
      <c r="AC333" s="11">
        <v>1</v>
      </c>
      <c r="AD333" s="11">
        <v>0</v>
      </c>
      <c r="AE333" s="11">
        <v>1</v>
      </c>
      <c r="AF333" s="12"/>
    </row>
    <row r="334" spans="1:32" x14ac:dyDescent="0.2">
      <c r="A334" s="7">
        <v>388</v>
      </c>
      <c r="B334" s="8" t="s">
        <v>403</v>
      </c>
      <c r="C334" s="8">
        <v>200</v>
      </c>
      <c r="D334" s="8">
        <v>84</v>
      </c>
      <c r="E334" s="16">
        <v>42937.511481481481</v>
      </c>
      <c r="F334" s="16">
        <v>42937.511562500003</v>
      </c>
      <c r="G334" s="8">
        <v>7.27</v>
      </c>
      <c r="H334" s="8">
        <v>73</v>
      </c>
      <c r="I334" s="8">
        <v>5</v>
      </c>
      <c r="J334" s="8">
        <v>8279</v>
      </c>
      <c r="K334" s="8">
        <v>31</v>
      </c>
      <c r="L334" s="8">
        <v>24</v>
      </c>
      <c r="M334" s="8">
        <v>15</v>
      </c>
      <c r="N334" s="8">
        <v>34</v>
      </c>
      <c r="O334" s="8">
        <v>213350</v>
      </c>
      <c r="P334" s="8" t="s">
        <v>56</v>
      </c>
      <c r="Q334" s="8">
        <v>599113</v>
      </c>
      <c r="R334" s="8">
        <v>378955</v>
      </c>
      <c r="S334" s="8">
        <v>1104189</v>
      </c>
      <c r="T334" s="8">
        <v>109837</v>
      </c>
      <c r="U334" s="14">
        <v>2.2940101623535156</v>
      </c>
      <c r="V334" s="8">
        <v>0</v>
      </c>
      <c r="W334" s="8">
        <v>0</v>
      </c>
      <c r="X334" s="8">
        <v>1</v>
      </c>
      <c r="Y334" s="8">
        <v>1</v>
      </c>
      <c r="Z334" s="8">
        <v>0</v>
      </c>
      <c r="AA334" s="8">
        <v>1</v>
      </c>
      <c r="AB334" s="8">
        <v>1</v>
      </c>
      <c r="AC334" s="8">
        <v>1</v>
      </c>
      <c r="AD334" s="8">
        <v>0</v>
      </c>
      <c r="AE334" s="8">
        <v>1</v>
      </c>
      <c r="AF334" s="9"/>
    </row>
    <row r="335" spans="1:32" x14ac:dyDescent="0.2">
      <c r="A335" s="10">
        <v>205</v>
      </c>
      <c r="B335" s="11" t="s">
        <v>404</v>
      </c>
      <c r="C335" s="11">
        <v>200</v>
      </c>
      <c r="D335" s="11">
        <v>24</v>
      </c>
      <c r="E335" s="18">
        <v>42937.498993055553</v>
      </c>
      <c r="F335" s="18">
        <v>42937.499050925922</v>
      </c>
      <c r="G335" s="11">
        <v>5.31</v>
      </c>
      <c r="H335" s="11">
        <v>79</v>
      </c>
      <c r="I335" s="11">
        <v>11</v>
      </c>
      <c r="J335" s="11">
        <v>7872</v>
      </c>
      <c r="K335" s="11">
        <v>34</v>
      </c>
      <c r="L335" s="11">
        <v>36</v>
      </c>
      <c r="M335" s="11">
        <v>8</v>
      </c>
      <c r="N335" s="11">
        <v>35</v>
      </c>
      <c r="O335" s="11">
        <v>47907</v>
      </c>
      <c r="P335" s="11" t="s">
        <v>56</v>
      </c>
      <c r="Q335" s="11">
        <v>80087</v>
      </c>
      <c r="R335" s="11">
        <v>4075608</v>
      </c>
      <c r="S335" s="11">
        <v>887562</v>
      </c>
      <c r="T335" s="11">
        <v>42689</v>
      </c>
      <c r="U335" s="13">
        <v>4.8960237503051758</v>
      </c>
      <c r="V335" s="11">
        <v>0</v>
      </c>
      <c r="W335" s="11">
        <v>1</v>
      </c>
      <c r="X335" s="11">
        <v>1</v>
      </c>
      <c r="Y335" s="11">
        <v>1</v>
      </c>
      <c r="Z335" s="11">
        <v>1</v>
      </c>
      <c r="AA335" s="11">
        <v>1</v>
      </c>
      <c r="AB335" s="11">
        <v>1</v>
      </c>
      <c r="AC335" s="11">
        <v>1</v>
      </c>
      <c r="AD335" s="11">
        <v>0</v>
      </c>
      <c r="AE335" s="11">
        <v>1</v>
      </c>
      <c r="AF335" s="12"/>
    </row>
    <row r="336" spans="1:32" x14ac:dyDescent="0.2">
      <c r="A336" s="7">
        <v>527</v>
      </c>
      <c r="B336" s="8" t="s">
        <v>405</v>
      </c>
      <c r="C336" s="8">
        <v>200</v>
      </c>
      <c r="D336" s="8">
        <v>50</v>
      </c>
      <c r="E336" s="16">
        <v>42937.613807870373</v>
      </c>
      <c r="F336" s="16">
        <v>42937.613842592589</v>
      </c>
      <c r="G336" s="8">
        <v>3.9</v>
      </c>
      <c r="H336" s="8">
        <v>43</v>
      </c>
      <c r="I336" s="8">
        <v>12</v>
      </c>
      <c r="J336" s="8">
        <v>5425</v>
      </c>
      <c r="K336" s="8">
        <v>28</v>
      </c>
      <c r="L336" s="8">
        <v>17</v>
      </c>
      <c r="M336" s="17">
        <v>1</v>
      </c>
      <c r="N336" s="17">
        <v>25</v>
      </c>
      <c r="O336" s="8">
        <v>30707</v>
      </c>
      <c r="P336" s="8" t="s">
        <v>56</v>
      </c>
      <c r="Q336" s="8">
        <v>188811</v>
      </c>
      <c r="R336" s="8">
        <v>2450659</v>
      </c>
      <c r="S336" s="8">
        <v>271886</v>
      </c>
      <c r="T336" s="8">
        <v>134401</v>
      </c>
      <c r="U336" s="14">
        <v>2.9339447021484375</v>
      </c>
      <c r="V336" s="8">
        <v>0</v>
      </c>
      <c r="W336" s="8">
        <v>1</v>
      </c>
      <c r="X336" s="8">
        <v>0</v>
      </c>
      <c r="Y336" s="8">
        <v>0</v>
      </c>
      <c r="Z336" s="8">
        <v>1</v>
      </c>
      <c r="AA336" s="8">
        <v>1</v>
      </c>
      <c r="AB336" s="8">
        <v>1</v>
      </c>
      <c r="AC336" s="8">
        <v>1</v>
      </c>
      <c r="AD336" s="8">
        <v>0</v>
      </c>
      <c r="AE336" s="8">
        <v>1</v>
      </c>
      <c r="AF336" s="9"/>
    </row>
    <row r="337" spans="1:32" x14ac:dyDescent="0.2">
      <c r="A337" s="10">
        <v>397</v>
      </c>
      <c r="B337" s="11" t="s">
        <v>406</v>
      </c>
      <c r="C337" s="11">
        <v>200</v>
      </c>
      <c r="D337" s="11">
        <v>89</v>
      </c>
      <c r="E337" s="18">
        <v>42937.512129629627</v>
      </c>
      <c r="F337" s="18">
        <v>42937.512164351851</v>
      </c>
      <c r="G337" s="11">
        <v>3.42</v>
      </c>
      <c r="H337" s="11">
        <v>59</v>
      </c>
      <c r="I337" s="11">
        <v>7</v>
      </c>
      <c r="J337" s="11">
        <v>6561</v>
      </c>
      <c r="K337" s="11">
        <v>37</v>
      </c>
      <c r="L337" s="11">
        <v>3</v>
      </c>
      <c r="M337" s="11">
        <v>2</v>
      </c>
      <c r="N337" s="11">
        <v>54</v>
      </c>
      <c r="O337" s="11">
        <v>76054</v>
      </c>
      <c r="P337" s="11" t="s">
        <v>56</v>
      </c>
      <c r="Q337" s="11">
        <v>75408</v>
      </c>
      <c r="R337" s="11">
        <v>3274003</v>
      </c>
      <c r="S337" s="11">
        <v>311642</v>
      </c>
      <c r="T337" s="11">
        <v>56747</v>
      </c>
      <c r="U337" s="13">
        <v>3.6181011199951172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1</v>
      </c>
      <c r="AC337" s="11">
        <v>1</v>
      </c>
      <c r="AD337" s="11">
        <v>0</v>
      </c>
      <c r="AE337" s="11">
        <v>1</v>
      </c>
      <c r="AF337" s="12"/>
    </row>
    <row r="338" spans="1:32" x14ac:dyDescent="0.2">
      <c r="A338" s="7">
        <v>323</v>
      </c>
      <c r="B338" s="8" t="s">
        <v>407</v>
      </c>
      <c r="C338" s="8">
        <v>200</v>
      </c>
      <c r="D338" s="8">
        <v>80</v>
      </c>
      <c r="E338" s="16">
        <v>42937.50744212963</v>
      </c>
      <c r="F338" s="16">
        <v>42937.507453703707</v>
      </c>
      <c r="G338" s="8">
        <v>1.0900000000000001</v>
      </c>
      <c r="H338" s="8">
        <v>17</v>
      </c>
      <c r="I338" s="8">
        <v>1</v>
      </c>
      <c r="J338" s="8">
        <v>1278</v>
      </c>
      <c r="K338" s="8">
        <v>16</v>
      </c>
      <c r="L338" s="8">
        <v>1</v>
      </c>
      <c r="M338" s="8">
        <v>2</v>
      </c>
      <c r="N338" s="8">
        <v>14</v>
      </c>
      <c r="O338" s="8">
        <v>5030</v>
      </c>
      <c r="P338" s="8" t="s">
        <v>56</v>
      </c>
      <c r="Q338" s="8">
        <v>4765</v>
      </c>
      <c r="R338" s="8">
        <v>155606</v>
      </c>
      <c r="S338" s="8">
        <v>25255</v>
      </c>
      <c r="T338" s="8" t="s">
        <v>56</v>
      </c>
      <c r="U338" s="14">
        <v>0.18182373046875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1</v>
      </c>
      <c r="AB338" s="8">
        <v>1</v>
      </c>
      <c r="AC338" s="8">
        <v>1</v>
      </c>
      <c r="AD338" s="8">
        <v>0</v>
      </c>
      <c r="AE338" s="8">
        <v>1</v>
      </c>
      <c r="AF338" s="9"/>
    </row>
    <row r="339" spans="1:32" x14ac:dyDescent="0.2">
      <c r="A339" s="10">
        <v>84</v>
      </c>
      <c r="B339" s="11" t="s">
        <v>408</v>
      </c>
      <c r="C339" s="11">
        <v>200</v>
      </c>
      <c r="D339" s="11">
        <v>85</v>
      </c>
      <c r="E339" s="18">
        <v>42937.491469907407</v>
      </c>
      <c r="F339" s="18">
        <v>42937.491481481484</v>
      </c>
      <c r="G339" s="11">
        <v>1.55</v>
      </c>
      <c r="H339" s="11">
        <v>28</v>
      </c>
      <c r="I339" s="11">
        <v>4</v>
      </c>
      <c r="J339" s="11">
        <v>2271</v>
      </c>
      <c r="K339" s="11">
        <v>14</v>
      </c>
      <c r="L339" s="11">
        <v>7</v>
      </c>
      <c r="M339" s="11">
        <v>3</v>
      </c>
      <c r="N339" s="11">
        <v>18</v>
      </c>
      <c r="O339" s="11">
        <v>76000</v>
      </c>
      <c r="P339" s="11" t="s">
        <v>56</v>
      </c>
      <c r="Q339" s="11">
        <v>243408</v>
      </c>
      <c r="R339" s="11">
        <v>37286</v>
      </c>
      <c r="S339" s="11">
        <v>169486</v>
      </c>
      <c r="T339" s="11">
        <v>78320</v>
      </c>
      <c r="U339" s="13">
        <v>0.57649612426757812</v>
      </c>
      <c r="V339" s="11">
        <v>0</v>
      </c>
      <c r="W339" s="11">
        <v>0</v>
      </c>
      <c r="X339" s="11">
        <v>0</v>
      </c>
      <c r="Y339" s="11">
        <v>0</v>
      </c>
      <c r="Z339" s="11">
        <v>1</v>
      </c>
      <c r="AA339" s="11">
        <v>1</v>
      </c>
      <c r="AB339" s="11">
        <v>1</v>
      </c>
      <c r="AC339" s="11">
        <v>0</v>
      </c>
      <c r="AD339" s="11">
        <v>0</v>
      </c>
      <c r="AE339" s="11">
        <v>1</v>
      </c>
      <c r="AF339" s="12"/>
    </row>
    <row r="340" spans="1:32" x14ac:dyDescent="0.2">
      <c r="A340" s="7">
        <v>255</v>
      </c>
      <c r="B340" s="8" t="s">
        <v>409</v>
      </c>
      <c r="C340" s="8">
        <v>200</v>
      </c>
      <c r="D340" s="8">
        <v>33</v>
      </c>
      <c r="E340" s="16">
        <v>42937.502233796295</v>
      </c>
      <c r="F340" s="16">
        <v>42937.502256944441</v>
      </c>
      <c r="G340" s="8">
        <v>2.5</v>
      </c>
      <c r="H340" s="8">
        <v>54</v>
      </c>
      <c r="I340" s="8">
        <v>5</v>
      </c>
      <c r="J340" s="8">
        <v>6019</v>
      </c>
      <c r="K340" s="8">
        <v>44</v>
      </c>
      <c r="L340" s="8">
        <v>12</v>
      </c>
      <c r="M340" s="8">
        <v>7</v>
      </c>
      <c r="N340" s="8">
        <v>35</v>
      </c>
      <c r="O340" s="8">
        <v>24776</v>
      </c>
      <c r="P340" s="8">
        <v>129437</v>
      </c>
      <c r="Q340" s="8">
        <v>248767</v>
      </c>
      <c r="R340" s="8">
        <v>2488258</v>
      </c>
      <c r="S340" s="8">
        <v>312644</v>
      </c>
      <c r="T340" s="8">
        <v>30321</v>
      </c>
      <c r="U340" s="14">
        <v>3.084376335144043</v>
      </c>
      <c r="V340" s="8">
        <v>0</v>
      </c>
      <c r="W340" s="8">
        <v>1</v>
      </c>
      <c r="X340" s="8">
        <v>1</v>
      </c>
      <c r="Y340" s="8">
        <v>1</v>
      </c>
      <c r="Z340" s="8">
        <v>1</v>
      </c>
      <c r="AA340" s="8">
        <v>1</v>
      </c>
      <c r="AB340" s="8">
        <v>1</v>
      </c>
      <c r="AC340" s="8">
        <v>1</v>
      </c>
      <c r="AD340" s="8">
        <v>0</v>
      </c>
      <c r="AE340" s="8">
        <v>1</v>
      </c>
      <c r="AF340" s="9"/>
    </row>
    <row r="341" spans="1:32" x14ac:dyDescent="0.2">
      <c r="A341" s="10">
        <v>110</v>
      </c>
      <c r="B341" s="11" t="s">
        <v>410</v>
      </c>
      <c r="C341" s="11">
        <v>200</v>
      </c>
      <c r="D341" s="11">
        <v>77</v>
      </c>
      <c r="E341" s="18">
        <v>42937.492604166669</v>
      </c>
      <c r="F341" s="18">
        <v>42937.492627314816</v>
      </c>
      <c r="G341" s="11">
        <v>1.64</v>
      </c>
      <c r="H341" s="11">
        <v>23</v>
      </c>
      <c r="I341" s="11">
        <v>7</v>
      </c>
      <c r="J341" s="11">
        <v>3819</v>
      </c>
      <c r="K341" s="11">
        <v>16</v>
      </c>
      <c r="L341" s="11">
        <v>8</v>
      </c>
      <c r="M341" s="11">
        <v>3</v>
      </c>
      <c r="N341" s="11">
        <v>12</v>
      </c>
      <c r="O341" s="11">
        <v>47671</v>
      </c>
      <c r="P341" s="11" t="s">
        <v>56</v>
      </c>
      <c r="Q341" s="11">
        <v>155725</v>
      </c>
      <c r="R341" s="11">
        <v>172974</v>
      </c>
      <c r="S341" s="11">
        <v>376711</v>
      </c>
      <c r="T341" s="11">
        <v>1447</v>
      </c>
      <c r="U341" s="13">
        <v>0.719573974609375</v>
      </c>
      <c r="V341" s="11">
        <v>0</v>
      </c>
      <c r="W341" s="11">
        <v>0</v>
      </c>
      <c r="X341" s="11">
        <v>1</v>
      </c>
      <c r="Y341" s="11">
        <v>0</v>
      </c>
      <c r="Z341" s="11">
        <v>0</v>
      </c>
      <c r="AA341" s="11">
        <v>1</v>
      </c>
      <c r="AB341" s="11">
        <v>1</v>
      </c>
      <c r="AC341" s="11">
        <v>1</v>
      </c>
      <c r="AD341" s="11">
        <v>0</v>
      </c>
      <c r="AE341" s="11">
        <v>1</v>
      </c>
      <c r="AF341" s="12"/>
    </row>
    <row r="342" spans="1:32" x14ac:dyDescent="0.2">
      <c r="A342" s="7">
        <v>250</v>
      </c>
      <c r="B342" s="8" t="s">
        <v>411</v>
      </c>
      <c r="C342" s="8">
        <v>200</v>
      </c>
      <c r="D342" s="8">
        <v>34</v>
      </c>
      <c r="E342" s="16">
        <v>42937.501967592594</v>
      </c>
      <c r="F342" s="16">
        <v>42937.50203703704</v>
      </c>
      <c r="G342" s="8">
        <v>5.98</v>
      </c>
      <c r="H342" s="8">
        <v>85</v>
      </c>
      <c r="I342" s="8">
        <v>15</v>
      </c>
      <c r="J342" s="8">
        <v>11328</v>
      </c>
      <c r="K342" s="8">
        <v>70</v>
      </c>
      <c r="L342" s="8">
        <v>15</v>
      </c>
      <c r="M342" s="8">
        <v>15</v>
      </c>
      <c r="N342" s="8">
        <v>55</v>
      </c>
      <c r="O342" s="8">
        <v>37384</v>
      </c>
      <c r="P342" s="8">
        <v>57057</v>
      </c>
      <c r="Q342" s="8">
        <v>210854</v>
      </c>
      <c r="R342" s="8">
        <v>5563901</v>
      </c>
      <c r="S342" s="8">
        <v>584734</v>
      </c>
      <c r="T342" s="8">
        <v>89324</v>
      </c>
      <c r="U342" s="14">
        <v>6.2401332855224609</v>
      </c>
      <c r="V342" s="8">
        <v>0</v>
      </c>
      <c r="W342" s="8">
        <v>1</v>
      </c>
      <c r="X342" s="8">
        <v>1</v>
      </c>
      <c r="Y342" s="8">
        <v>1</v>
      </c>
      <c r="Z342" s="8">
        <v>0</v>
      </c>
      <c r="AA342" s="8">
        <v>1</v>
      </c>
      <c r="AB342" s="8">
        <v>1</v>
      </c>
      <c r="AC342" s="8">
        <v>1</v>
      </c>
      <c r="AD342" s="8">
        <v>0</v>
      </c>
      <c r="AE342" s="8">
        <v>1</v>
      </c>
      <c r="AF342" s="9"/>
    </row>
    <row r="343" spans="1:32" x14ac:dyDescent="0.2">
      <c r="A343" s="10">
        <v>319</v>
      </c>
      <c r="B343" s="11" t="s">
        <v>412</v>
      </c>
      <c r="C343" s="11">
        <v>200</v>
      </c>
      <c r="D343" s="11">
        <v>76</v>
      </c>
      <c r="E343" s="18">
        <v>42937.507118055553</v>
      </c>
      <c r="F343" s="18">
        <v>42937.507141203707</v>
      </c>
      <c r="G343" s="11">
        <v>1.65</v>
      </c>
      <c r="H343" s="11">
        <v>13</v>
      </c>
      <c r="I343" s="11">
        <v>1</v>
      </c>
      <c r="J343" s="11">
        <v>1090</v>
      </c>
      <c r="K343" s="11">
        <v>12</v>
      </c>
      <c r="L343" s="11">
        <v>3</v>
      </c>
      <c r="M343" s="11">
        <v>3</v>
      </c>
      <c r="N343" s="11">
        <v>7</v>
      </c>
      <c r="O343" s="11">
        <v>7273</v>
      </c>
      <c r="P343" s="11" t="s">
        <v>56</v>
      </c>
      <c r="Q343" s="11">
        <v>8832</v>
      </c>
      <c r="R343" s="11">
        <v>42876</v>
      </c>
      <c r="S343" s="11">
        <v>77636</v>
      </c>
      <c r="T343" s="11" t="s">
        <v>56</v>
      </c>
      <c r="U343" s="13">
        <v>0.13028812408447266</v>
      </c>
      <c r="V343" s="11">
        <v>0</v>
      </c>
      <c r="W343" s="11">
        <v>1</v>
      </c>
      <c r="X343" s="11">
        <v>1</v>
      </c>
      <c r="Y343" s="11">
        <v>1</v>
      </c>
      <c r="Z343" s="11">
        <v>0</v>
      </c>
      <c r="AA343" s="11">
        <v>1</v>
      </c>
      <c r="AB343" s="11">
        <v>1</v>
      </c>
      <c r="AC343" s="11">
        <v>1</v>
      </c>
      <c r="AD343" s="11">
        <v>0</v>
      </c>
      <c r="AE343" s="11">
        <v>1</v>
      </c>
      <c r="AF343" s="12"/>
    </row>
    <row r="344" spans="1:32" x14ac:dyDescent="0.2">
      <c r="A344" s="7">
        <v>490</v>
      </c>
      <c r="B344" s="8" t="s">
        <v>413</v>
      </c>
      <c r="C344" s="8">
        <v>200</v>
      </c>
      <c r="D344" s="8">
        <v>75</v>
      </c>
      <c r="E344" s="16">
        <v>42937.611655092594</v>
      </c>
      <c r="F344" s="16">
        <v>42937.611701388887</v>
      </c>
      <c r="G344" s="8">
        <v>3.68</v>
      </c>
      <c r="H344" s="8">
        <v>47</v>
      </c>
      <c r="I344" s="8">
        <v>10</v>
      </c>
      <c r="J344" s="8">
        <v>4801</v>
      </c>
      <c r="K344" s="8">
        <v>34</v>
      </c>
      <c r="L344" s="8">
        <v>10</v>
      </c>
      <c r="M344" s="8">
        <v>11</v>
      </c>
      <c r="N344" s="8">
        <v>26</v>
      </c>
      <c r="O344" s="8">
        <v>20434</v>
      </c>
      <c r="P344" s="8" t="s">
        <v>56</v>
      </c>
      <c r="Q344" s="8">
        <v>131709</v>
      </c>
      <c r="R344" s="8">
        <v>737882</v>
      </c>
      <c r="S344" s="8">
        <v>435335</v>
      </c>
      <c r="T344" s="8">
        <v>59603</v>
      </c>
      <c r="U344" s="14">
        <v>1.3208036422729492</v>
      </c>
      <c r="V344" s="8">
        <v>0</v>
      </c>
      <c r="W344" s="8">
        <v>0</v>
      </c>
      <c r="X344" s="8">
        <v>1</v>
      </c>
      <c r="Y344" s="8">
        <v>0</v>
      </c>
      <c r="Z344" s="8">
        <v>0</v>
      </c>
      <c r="AA344" s="8">
        <v>0</v>
      </c>
      <c r="AB344" s="8">
        <v>1</v>
      </c>
      <c r="AC344" s="8">
        <v>1</v>
      </c>
      <c r="AD344" s="8">
        <v>0</v>
      </c>
      <c r="AE344" s="8">
        <v>1</v>
      </c>
      <c r="AF344" s="9"/>
    </row>
    <row r="345" spans="1:32" x14ac:dyDescent="0.2">
      <c r="A345" s="10">
        <v>313</v>
      </c>
      <c r="B345" s="11" t="s">
        <v>414</v>
      </c>
      <c r="C345" s="11">
        <v>200</v>
      </c>
      <c r="D345" s="11">
        <v>86</v>
      </c>
      <c r="E345" s="18">
        <v>42937.506793981483</v>
      </c>
      <c r="F345" s="18">
        <v>42937.506805555553</v>
      </c>
      <c r="G345" s="11">
        <v>1.1200000000000001</v>
      </c>
      <c r="H345" s="11">
        <v>22</v>
      </c>
      <c r="I345" s="11">
        <v>10</v>
      </c>
      <c r="J345" s="11">
        <v>3292</v>
      </c>
      <c r="K345" s="11">
        <v>12</v>
      </c>
      <c r="L345" s="11">
        <v>7</v>
      </c>
      <c r="M345" s="11">
        <v>4</v>
      </c>
      <c r="N345" s="11">
        <v>11</v>
      </c>
      <c r="O345" s="11">
        <v>17900</v>
      </c>
      <c r="P345" s="11" t="s">
        <v>56</v>
      </c>
      <c r="Q345" s="11">
        <v>6204</v>
      </c>
      <c r="R345" s="11">
        <v>14871</v>
      </c>
      <c r="S345" s="11">
        <v>738393</v>
      </c>
      <c r="T345" s="11">
        <v>35742</v>
      </c>
      <c r="U345" s="13">
        <v>0.77544212341308594</v>
      </c>
      <c r="V345" s="11">
        <v>0</v>
      </c>
      <c r="W345" s="11">
        <v>1</v>
      </c>
      <c r="X345" s="11">
        <v>0</v>
      </c>
      <c r="Y345" s="11">
        <v>0</v>
      </c>
      <c r="Z345" s="11">
        <v>0</v>
      </c>
      <c r="AA345" s="11">
        <v>1</v>
      </c>
      <c r="AB345" s="11">
        <v>1</v>
      </c>
      <c r="AC345" s="11">
        <v>0</v>
      </c>
      <c r="AD345" s="11">
        <v>0</v>
      </c>
      <c r="AE345" s="11">
        <v>1</v>
      </c>
      <c r="AF345" s="12"/>
    </row>
    <row r="346" spans="1:32" x14ac:dyDescent="0.2">
      <c r="A346" s="7">
        <v>241</v>
      </c>
      <c r="B346" s="8" t="s">
        <v>415</v>
      </c>
      <c r="C346" s="8">
        <v>200</v>
      </c>
      <c r="D346" s="8">
        <v>64</v>
      </c>
      <c r="E346" s="16">
        <v>42937.500902777778</v>
      </c>
      <c r="F346" s="16">
        <v>42937.500960648147</v>
      </c>
      <c r="G346" s="8">
        <v>5.35</v>
      </c>
      <c r="H346" s="8">
        <v>82</v>
      </c>
      <c r="I346" s="8">
        <v>14</v>
      </c>
      <c r="J346" s="8">
        <v>7256</v>
      </c>
      <c r="K346" s="8">
        <v>67</v>
      </c>
      <c r="L346" s="8">
        <v>10</v>
      </c>
      <c r="M346" s="8">
        <v>3</v>
      </c>
      <c r="N346" s="8">
        <v>69</v>
      </c>
      <c r="O346" s="8">
        <v>159147</v>
      </c>
      <c r="P346" s="8" t="s">
        <v>56</v>
      </c>
      <c r="Q346" s="8">
        <v>272571</v>
      </c>
      <c r="R346" s="8">
        <v>74529</v>
      </c>
      <c r="S346" s="8">
        <v>779681</v>
      </c>
      <c r="T346" s="8">
        <v>6238</v>
      </c>
      <c r="U346" s="14">
        <v>1.2323055267333984</v>
      </c>
      <c r="V346" s="8">
        <v>1</v>
      </c>
      <c r="W346" s="8">
        <v>0</v>
      </c>
      <c r="X346" s="8">
        <v>1</v>
      </c>
      <c r="Y346" s="8">
        <v>0</v>
      </c>
      <c r="Z346" s="8">
        <v>1</v>
      </c>
      <c r="AA346" s="8">
        <v>1</v>
      </c>
      <c r="AB346" s="8">
        <v>1</v>
      </c>
      <c r="AC346" s="8">
        <v>1</v>
      </c>
      <c r="AD346" s="8">
        <v>0</v>
      </c>
      <c r="AE346" s="8">
        <v>1</v>
      </c>
      <c r="AF346" s="9"/>
    </row>
    <row r="347" spans="1:32" x14ac:dyDescent="0.2">
      <c r="A347" s="10">
        <v>234</v>
      </c>
      <c r="B347" s="11" t="s">
        <v>416</v>
      </c>
      <c r="C347" s="11">
        <v>200</v>
      </c>
      <c r="D347" s="11">
        <v>55</v>
      </c>
      <c r="E347" s="18">
        <v>42937.500451388885</v>
      </c>
      <c r="F347" s="18">
        <v>42937.500474537039</v>
      </c>
      <c r="G347" s="11">
        <v>1.64</v>
      </c>
      <c r="H347" s="11">
        <v>29</v>
      </c>
      <c r="I347" s="11">
        <v>3</v>
      </c>
      <c r="J347" s="11">
        <v>3200</v>
      </c>
      <c r="K347" s="11">
        <v>26</v>
      </c>
      <c r="L347" s="11">
        <v>8</v>
      </c>
      <c r="M347" s="11">
        <v>3</v>
      </c>
      <c r="N347" s="11">
        <v>18</v>
      </c>
      <c r="O347" s="11">
        <v>51018</v>
      </c>
      <c r="P347" s="11" t="s">
        <v>56</v>
      </c>
      <c r="Q347" s="11">
        <v>32675</v>
      </c>
      <c r="R347" s="11">
        <v>1541783</v>
      </c>
      <c r="S347" s="11">
        <v>298631</v>
      </c>
      <c r="T347" s="11">
        <v>344</v>
      </c>
      <c r="U347" s="13">
        <v>1.8352994918823242</v>
      </c>
      <c r="V347" s="11">
        <v>0</v>
      </c>
      <c r="W347" s="11">
        <v>0</v>
      </c>
      <c r="X347" s="11">
        <v>1</v>
      </c>
      <c r="Y347" s="11">
        <v>1</v>
      </c>
      <c r="Z347" s="11">
        <v>1</v>
      </c>
      <c r="AA347" s="11">
        <v>0</v>
      </c>
      <c r="AB347" s="11">
        <v>1</v>
      </c>
      <c r="AC347" s="11">
        <v>1</v>
      </c>
      <c r="AD347" s="11">
        <v>0</v>
      </c>
      <c r="AE347" s="11">
        <v>1</v>
      </c>
      <c r="AF347" s="12"/>
    </row>
    <row r="348" spans="1:32" x14ac:dyDescent="0.2">
      <c r="A348" s="7">
        <v>386</v>
      </c>
      <c r="B348" s="8" t="s">
        <v>417</v>
      </c>
      <c r="C348" s="8">
        <v>200</v>
      </c>
      <c r="D348" s="8">
        <v>61</v>
      </c>
      <c r="E348" s="16">
        <v>42937.511423611111</v>
      </c>
      <c r="F348" s="16">
        <v>42937.511458333334</v>
      </c>
      <c r="G348" s="8">
        <v>2.82</v>
      </c>
      <c r="H348" s="8">
        <v>56</v>
      </c>
      <c r="I348" s="8">
        <v>5</v>
      </c>
      <c r="J348" s="8">
        <v>4573</v>
      </c>
      <c r="K348" s="8">
        <v>47</v>
      </c>
      <c r="L348" s="8">
        <v>17</v>
      </c>
      <c r="M348" s="8">
        <v>13</v>
      </c>
      <c r="N348" s="8">
        <v>26</v>
      </c>
      <c r="O348" s="8">
        <v>30080</v>
      </c>
      <c r="P348" s="8" t="s">
        <v>56</v>
      </c>
      <c r="Q348" s="8">
        <v>468030</v>
      </c>
      <c r="R348" s="8">
        <v>1791111</v>
      </c>
      <c r="S348" s="8">
        <v>297815</v>
      </c>
      <c r="T348" s="8">
        <v>133798</v>
      </c>
      <c r="U348" s="14">
        <v>2.5947895050048828</v>
      </c>
      <c r="V348" s="8">
        <v>0</v>
      </c>
      <c r="W348" s="8">
        <v>0</v>
      </c>
      <c r="X348" s="8">
        <v>0</v>
      </c>
      <c r="Y348" s="8">
        <v>1</v>
      </c>
      <c r="Z348" s="8">
        <v>1</v>
      </c>
      <c r="AA348" s="8">
        <v>1</v>
      </c>
      <c r="AB348" s="8">
        <v>1</v>
      </c>
      <c r="AC348" s="8">
        <v>1</v>
      </c>
      <c r="AD348" s="8">
        <v>0</v>
      </c>
      <c r="AE348" s="8">
        <v>1</v>
      </c>
      <c r="AF348" s="9"/>
    </row>
    <row r="349" spans="1:32" x14ac:dyDescent="0.2">
      <c r="A349" s="10">
        <v>448</v>
      </c>
      <c r="B349" s="11" t="s">
        <v>418</v>
      </c>
      <c r="C349" s="11">
        <v>200</v>
      </c>
      <c r="D349" s="11">
        <v>77</v>
      </c>
      <c r="E349" s="18">
        <v>42937.516979166663</v>
      </c>
      <c r="F349" s="18">
        <v>42937.517002314817</v>
      </c>
      <c r="G349" s="11">
        <v>1.95</v>
      </c>
      <c r="H349" s="11">
        <v>65</v>
      </c>
      <c r="I349" s="11">
        <v>8</v>
      </c>
      <c r="J349" s="11">
        <v>8530</v>
      </c>
      <c r="K349" s="11">
        <v>52</v>
      </c>
      <c r="L349" s="11">
        <v>14</v>
      </c>
      <c r="M349" s="11">
        <v>4</v>
      </c>
      <c r="N349" s="11">
        <v>47</v>
      </c>
      <c r="O349" s="11">
        <v>20655</v>
      </c>
      <c r="P349" s="11" t="s">
        <v>56</v>
      </c>
      <c r="Q349" s="11">
        <v>47825</v>
      </c>
      <c r="R349" s="11">
        <v>748460</v>
      </c>
      <c r="S349" s="11">
        <v>652743</v>
      </c>
      <c r="T349" s="11">
        <v>40472</v>
      </c>
      <c r="U349" s="13">
        <v>1.4401960372924805</v>
      </c>
      <c r="V349" s="11">
        <v>0</v>
      </c>
      <c r="W349" s="11">
        <v>1</v>
      </c>
      <c r="X349" s="11">
        <v>0</v>
      </c>
      <c r="Y349" s="11">
        <v>1</v>
      </c>
      <c r="Z349" s="11">
        <v>1</v>
      </c>
      <c r="AA349" s="11">
        <v>0</v>
      </c>
      <c r="AB349" s="11">
        <v>1</v>
      </c>
      <c r="AC349" s="11">
        <v>1</v>
      </c>
      <c r="AD349" s="11">
        <v>0</v>
      </c>
      <c r="AE349" s="11">
        <v>1</v>
      </c>
      <c r="AF349" s="12"/>
    </row>
    <row r="350" spans="1:32" x14ac:dyDescent="0.2">
      <c r="A350" s="7">
        <v>362</v>
      </c>
      <c r="B350" s="8" t="s">
        <v>419</v>
      </c>
      <c r="C350" s="8">
        <v>200</v>
      </c>
      <c r="D350" s="8">
        <v>75</v>
      </c>
      <c r="E350" s="16">
        <v>42937.509618055556</v>
      </c>
      <c r="F350" s="16">
        <v>42937.509687500002</v>
      </c>
      <c r="G350" s="8">
        <v>6.86</v>
      </c>
      <c r="H350" s="8">
        <v>50</v>
      </c>
      <c r="I350" s="8">
        <v>12</v>
      </c>
      <c r="J350" s="8">
        <v>6302</v>
      </c>
      <c r="K350" s="8">
        <v>35</v>
      </c>
      <c r="L350" s="8">
        <v>15</v>
      </c>
      <c r="M350" s="8">
        <v>4</v>
      </c>
      <c r="N350" s="8">
        <v>31</v>
      </c>
      <c r="O350" s="8">
        <v>93213</v>
      </c>
      <c r="P350" s="8" t="s">
        <v>56</v>
      </c>
      <c r="Q350" s="8">
        <v>368509</v>
      </c>
      <c r="R350" s="8">
        <v>1861347</v>
      </c>
      <c r="S350" s="8">
        <v>746059</v>
      </c>
      <c r="T350" s="8">
        <v>319514</v>
      </c>
      <c r="U350" s="14">
        <v>3.2316608428955078</v>
      </c>
      <c r="V350" s="8">
        <v>0</v>
      </c>
      <c r="W350" s="8">
        <v>1</v>
      </c>
      <c r="X350" s="8">
        <v>1</v>
      </c>
      <c r="Y350" s="8">
        <v>0</v>
      </c>
      <c r="Z350" s="8">
        <v>0</v>
      </c>
      <c r="AA350" s="8">
        <v>0</v>
      </c>
      <c r="AB350" s="8">
        <v>1</v>
      </c>
      <c r="AC350" s="8">
        <v>1</v>
      </c>
      <c r="AD350" s="8">
        <v>0</v>
      </c>
      <c r="AE350" s="8">
        <v>1</v>
      </c>
      <c r="AF350" s="9"/>
    </row>
    <row r="351" spans="1:32" x14ac:dyDescent="0.2">
      <c r="A351" s="10">
        <v>499</v>
      </c>
      <c r="B351" s="11" t="s">
        <v>420</v>
      </c>
      <c r="C351" s="11">
        <v>200</v>
      </c>
      <c r="D351" s="11">
        <v>72</v>
      </c>
      <c r="E351" s="18">
        <v>42937.612071759257</v>
      </c>
      <c r="F351" s="18">
        <v>42937.612175925926</v>
      </c>
      <c r="G351" s="11">
        <v>9.6199999999999992</v>
      </c>
      <c r="H351" s="11">
        <v>156</v>
      </c>
      <c r="I351" s="11">
        <v>49</v>
      </c>
      <c r="J351" s="11">
        <v>33876</v>
      </c>
      <c r="K351" s="11">
        <v>93</v>
      </c>
      <c r="L351" s="11">
        <v>41</v>
      </c>
      <c r="M351" s="11">
        <v>3</v>
      </c>
      <c r="N351" s="11">
        <v>112</v>
      </c>
      <c r="O351" s="11">
        <v>326054</v>
      </c>
      <c r="P351" s="11" t="s">
        <v>56</v>
      </c>
      <c r="Q351" s="11">
        <v>290543</v>
      </c>
      <c r="R351" s="11">
        <v>1396090</v>
      </c>
      <c r="S351" s="11">
        <v>1942291</v>
      </c>
      <c r="T351" s="11">
        <v>26300</v>
      </c>
      <c r="U351" s="13">
        <v>3.7968425750732422</v>
      </c>
      <c r="V351" s="11">
        <v>0</v>
      </c>
      <c r="W351" s="11">
        <v>1</v>
      </c>
      <c r="X351" s="11">
        <v>1</v>
      </c>
      <c r="Y351" s="11">
        <v>0</v>
      </c>
      <c r="Z351" s="11">
        <v>1</v>
      </c>
      <c r="AA351" s="11">
        <v>0</v>
      </c>
      <c r="AB351" s="11">
        <v>1</v>
      </c>
      <c r="AC351" s="11">
        <v>1</v>
      </c>
      <c r="AD351" s="11">
        <v>0</v>
      </c>
      <c r="AE351" s="11">
        <v>1</v>
      </c>
      <c r="AF351" s="12"/>
    </row>
    <row r="352" spans="1:32" x14ac:dyDescent="0.2">
      <c r="A352" s="7">
        <v>443</v>
      </c>
      <c r="B352" s="8" t="s">
        <v>421</v>
      </c>
      <c r="C352" s="8">
        <v>200</v>
      </c>
      <c r="D352" s="8">
        <v>48</v>
      </c>
      <c r="E352" s="16">
        <v>42937.516747685186</v>
      </c>
      <c r="F352" s="16">
        <v>42937.516898148147</v>
      </c>
      <c r="G352" s="8">
        <v>13.1</v>
      </c>
      <c r="H352" s="8">
        <v>94</v>
      </c>
      <c r="I352" s="8">
        <v>5</v>
      </c>
      <c r="J352" s="8">
        <v>9305</v>
      </c>
      <c r="K352" s="8">
        <v>50</v>
      </c>
      <c r="L352" s="8">
        <v>22</v>
      </c>
      <c r="M352" s="8">
        <v>23</v>
      </c>
      <c r="N352" s="8">
        <v>49</v>
      </c>
      <c r="O352" s="8">
        <v>85583</v>
      </c>
      <c r="P352" s="8" t="s">
        <v>56</v>
      </c>
      <c r="Q352" s="8">
        <v>1035411</v>
      </c>
      <c r="R352" s="8">
        <v>2850895</v>
      </c>
      <c r="S352" s="8">
        <v>1075280</v>
      </c>
      <c r="T352" s="8">
        <v>76661</v>
      </c>
      <c r="U352" s="14">
        <v>4.8864650726318359</v>
      </c>
      <c r="V352" s="8">
        <v>0</v>
      </c>
      <c r="W352" s="8">
        <v>0</v>
      </c>
      <c r="X352" s="8">
        <v>1</v>
      </c>
      <c r="Y352" s="8">
        <v>1</v>
      </c>
      <c r="Z352" s="8">
        <v>0</v>
      </c>
      <c r="AA352" s="8">
        <v>1</v>
      </c>
      <c r="AB352" s="8">
        <v>1</v>
      </c>
      <c r="AC352" s="8">
        <v>1</v>
      </c>
      <c r="AD352" s="8">
        <v>1</v>
      </c>
      <c r="AE352" s="8">
        <v>1</v>
      </c>
      <c r="AF352" s="9"/>
    </row>
    <row r="353" spans="1:32" x14ac:dyDescent="0.2">
      <c r="A353" s="10">
        <v>242</v>
      </c>
      <c r="B353" s="11" t="s">
        <v>422</v>
      </c>
      <c r="C353" s="11">
        <v>200</v>
      </c>
      <c r="D353" s="11">
        <v>41</v>
      </c>
      <c r="E353" s="18">
        <v>42937.500960648147</v>
      </c>
      <c r="F353" s="18">
        <v>42937.50104166667</v>
      </c>
      <c r="G353" s="11">
        <v>6.77</v>
      </c>
      <c r="H353" s="11">
        <v>61</v>
      </c>
      <c r="I353" s="11">
        <v>12</v>
      </c>
      <c r="J353" s="11">
        <v>5185</v>
      </c>
      <c r="K353" s="11">
        <v>43</v>
      </c>
      <c r="L353" s="11">
        <v>21</v>
      </c>
      <c r="M353" s="11">
        <v>10</v>
      </c>
      <c r="N353" s="11">
        <v>30</v>
      </c>
      <c r="O353" s="11">
        <v>25215</v>
      </c>
      <c r="P353" s="11" t="s">
        <v>56</v>
      </c>
      <c r="Q353" s="11">
        <v>242688</v>
      </c>
      <c r="R353" s="11">
        <v>1673684</v>
      </c>
      <c r="S353" s="11">
        <v>700707</v>
      </c>
      <c r="T353" s="11">
        <v>18641</v>
      </c>
      <c r="U353" s="13">
        <v>2.5376653671264648</v>
      </c>
      <c r="V353" s="11">
        <v>1</v>
      </c>
      <c r="W353" s="11">
        <v>1</v>
      </c>
      <c r="X353" s="11">
        <v>1</v>
      </c>
      <c r="Y353" s="11">
        <v>1</v>
      </c>
      <c r="Z353" s="11">
        <v>1</v>
      </c>
      <c r="AA353" s="11">
        <v>1</v>
      </c>
      <c r="AB353" s="11">
        <v>1</v>
      </c>
      <c r="AC353" s="11">
        <v>1</v>
      </c>
      <c r="AD353" s="11">
        <v>0</v>
      </c>
      <c r="AE353" s="11">
        <v>1</v>
      </c>
      <c r="AF353" s="12"/>
    </row>
    <row r="354" spans="1:32" x14ac:dyDescent="0.2">
      <c r="A354" s="7">
        <v>306</v>
      </c>
      <c r="B354" s="8" t="s">
        <v>423</v>
      </c>
      <c r="C354" s="8">
        <v>200</v>
      </c>
      <c r="D354" s="8">
        <v>86</v>
      </c>
      <c r="E354" s="16">
        <v>42937.506585648145</v>
      </c>
      <c r="F354" s="16">
        <v>42937.506620370368</v>
      </c>
      <c r="G354" s="8">
        <v>2.46</v>
      </c>
      <c r="H354" s="8">
        <v>4</v>
      </c>
      <c r="I354" s="8">
        <v>2</v>
      </c>
      <c r="J354" s="8">
        <v>349</v>
      </c>
      <c r="K354" s="8">
        <v>3</v>
      </c>
      <c r="L354" s="8">
        <v>0</v>
      </c>
      <c r="M354" s="8">
        <v>1</v>
      </c>
      <c r="N354" s="8">
        <v>3</v>
      </c>
      <c r="O354" s="8">
        <v>1291</v>
      </c>
      <c r="P354" s="8" t="s">
        <v>56</v>
      </c>
      <c r="Q354" s="8">
        <v>6247</v>
      </c>
      <c r="R354" s="8">
        <v>43118</v>
      </c>
      <c r="S354" s="8" t="s">
        <v>56</v>
      </c>
      <c r="T354" s="8" t="s">
        <v>56</v>
      </c>
      <c r="U354" s="14">
        <v>4.8309326171875E-2</v>
      </c>
      <c r="V354" s="8">
        <v>0</v>
      </c>
      <c r="W354" s="8">
        <v>1</v>
      </c>
      <c r="X354" s="8">
        <v>1</v>
      </c>
      <c r="Y354" s="8">
        <v>1</v>
      </c>
      <c r="Z354" s="8">
        <v>0</v>
      </c>
      <c r="AA354" s="8">
        <v>0</v>
      </c>
      <c r="AB354" s="8">
        <v>1</v>
      </c>
      <c r="AC354" s="8">
        <v>1</v>
      </c>
      <c r="AD354" s="8">
        <v>0</v>
      </c>
      <c r="AE354" s="8">
        <v>1</v>
      </c>
      <c r="AF354" s="9"/>
    </row>
    <row r="355" spans="1:32" x14ac:dyDescent="0.2">
      <c r="A355" s="10">
        <v>471</v>
      </c>
      <c r="B355" s="11" t="s">
        <v>424</v>
      </c>
      <c r="C355" s="11">
        <v>200</v>
      </c>
      <c r="D355" s="11">
        <v>82</v>
      </c>
      <c r="E355" s="18">
        <v>42937.609780092593</v>
      </c>
      <c r="F355" s="18">
        <v>42937.610046296293</v>
      </c>
      <c r="G355" s="11">
        <v>23.01</v>
      </c>
      <c r="H355" s="11">
        <v>219</v>
      </c>
      <c r="I355" s="11">
        <v>9</v>
      </c>
      <c r="J355" s="11">
        <v>32029</v>
      </c>
      <c r="K355" s="11">
        <v>202</v>
      </c>
      <c r="L355" s="11">
        <v>160</v>
      </c>
      <c r="M355" s="11">
        <v>2</v>
      </c>
      <c r="N355" s="11">
        <v>57</v>
      </c>
      <c r="O355" s="11">
        <v>28723</v>
      </c>
      <c r="P355" s="11" t="s">
        <v>56</v>
      </c>
      <c r="Q355" s="11">
        <v>158425</v>
      </c>
      <c r="R355" s="11">
        <v>905103</v>
      </c>
      <c r="S355" s="11">
        <v>4906231</v>
      </c>
      <c r="T355" s="11">
        <v>3368</v>
      </c>
      <c r="U355" s="13">
        <v>5.7238101959228516</v>
      </c>
      <c r="V355" s="11">
        <v>1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1</v>
      </c>
      <c r="AC355" s="11">
        <v>1</v>
      </c>
      <c r="AD355" s="11">
        <v>1</v>
      </c>
      <c r="AE355" s="11">
        <v>1</v>
      </c>
      <c r="AF355" s="12"/>
    </row>
    <row r="356" spans="1:32" x14ac:dyDescent="0.2">
      <c r="A356" s="7">
        <v>528</v>
      </c>
      <c r="B356" s="8" t="s">
        <v>425</v>
      </c>
      <c r="C356" s="8">
        <v>200</v>
      </c>
      <c r="D356" s="8">
        <v>71</v>
      </c>
      <c r="E356" s="16">
        <v>42937.613842592589</v>
      </c>
      <c r="F356" s="16">
        <v>42937.613877314812</v>
      </c>
      <c r="G356" s="8">
        <v>2.73</v>
      </c>
      <c r="H356" s="8">
        <v>31</v>
      </c>
      <c r="I356" s="8">
        <v>14</v>
      </c>
      <c r="J356" s="8">
        <v>4169</v>
      </c>
      <c r="K356" s="8">
        <v>21</v>
      </c>
      <c r="L356" s="8">
        <v>14</v>
      </c>
      <c r="M356" s="17">
        <v>2</v>
      </c>
      <c r="N356" s="17">
        <v>15</v>
      </c>
      <c r="O356" s="8">
        <v>39409</v>
      </c>
      <c r="P356" s="8" t="s">
        <v>56</v>
      </c>
      <c r="Q356" s="8">
        <v>322735</v>
      </c>
      <c r="R356" s="8">
        <v>126703</v>
      </c>
      <c r="S356" s="8">
        <v>758528</v>
      </c>
      <c r="T356" s="8">
        <v>972</v>
      </c>
      <c r="U356" s="14">
        <v>1.190516471862793</v>
      </c>
      <c r="V356" s="8">
        <v>1</v>
      </c>
      <c r="W356" s="8">
        <v>0</v>
      </c>
      <c r="X356" s="8">
        <v>1</v>
      </c>
      <c r="Y356" s="8">
        <v>0</v>
      </c>
      <c r="Z356" s="8">
        <v>0</v>
      </c>
      <c r="AA356" s="8">
        <v>1</v>
      </c>
      <c r="AB356" s="8">
        <v>1</v>
      </c>
      <c r="AC356" s="8">
        <v>1</v>
      </c>
      <c r="AD356" s="8">
        <v>1</v>
      </c>
      <c r="AE356" s="8">
        <v>1</v>
      </c>
      <c r="AF356" s="9"/>
    </row>
    <row r="357" spans="1:32" x14ac:dyDescent="0.2">
      <c r="A357" s="10">
        <v>130</v>
      </c>
      <c r="B357" s="11" t="s">
        <v>426</v>
      </c>
      <c r="C357" s="11">
        <v>200</v>
      </c>
      <c r="D357" s="11">
        <v>34</v>
      </c>
      <c r="E357" s="18">
        <v>42937.493530092594</v>
      </c>
      <c r="F357" s="18">
        <v>42937.493634259263</v>
      </c>
      <c r="G357" s="11">
        <v>9.1300000000000008</v>
      </c>
      <c r="H357" s="11">
        <v>249</v>
      </c>
      <c r="I357" s="11">
        <v>2</v>
      </c>
      <c r="J357" s="11">
        <v>22957</v>
      </c>
      <c r="K357" s="11">
        <v>248</v>
      </c>
      <c r="L357" s="11">
        <v>6</v>
      </c>
      <c r="M357" s="11">
        <v>4</v>
      </c>
      <c r="N357" s="11">
        <v>239</v>
      </c>
      <c r="O357" s="11">
        <v>86461</v>
      </c>
      <c r="P357" s="11" t="s">
        <v>56</v>
      </c>
      <c r="Q357" s="11">
        <v>36208</v>
      </c>
      <c r="R357" s="11">
        <v>12386638</v>
      </c>
      <c r="S357" s="11">
        <v>158179</v>
      </c>
      <c r="T357" s="11" t="s">
        <v>56</v>
      </c>
      <c r="U357" s="13">
        <v>12.080656051635742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1</v>
      </c>
      <c r="AC357" s="11">
        <v>1</v>
      </c>
      <c r="AD357" s="11">
        <v>0</v>
      </c>
      <c r="AE357" s="11">
        <v>1</v>
      </c>
      <c r="AF357" s="12"/>
    </row>
    <row r="358" spans="1:32" x14ac:dyDescent="0.2">
      <c r="A358" s="7">
        <v>336</v>
      </c>
      <c r="B358" s="8" t="s">
        <v>427</v>
      </c>
      <c r="C358" s="8">
        <v>200</v>
      </c>
      <c r="D358" s="8">
        <v>66</v>
      </c>
      <c r="E358" s="16">
        <v>42937.5080787037</v>
      </c>
      <c r="F358" s="16">
        <v>42937.508113425924</v>
      </c>
      <c r="G358" s="8">
        <v>3.15</v>
      </c>
      <c r="H358" s="8">
        <v>45</v>
      </c>
      <c r="I358" s="8">
        <v>6</v>
      </c>
      <c r="J358" s="8">
        <v>5219</v>
      </c>
      <c r="K358" s="8">
        <v>37</v>
      </c>
      <c r="L358" s="8">
        <v>11</v>
      </c>
      <c r="M358" s="8">
        <v>7</v>
      </c>
      <c r="N358" s="8">
        <v>27</v>
      </c>
      <c r="O358" s="8">
        <v>26177</v>
      </c>
      <c r="P358" s="8" t="s">
        <v>56</v>
      </c>
      <c r="Q358" s="8">
        <v>286898</v>
      </c>
      <c r="R358" s="8">
        <v>889132</v>
      </c>
      <c r="S358" s="8">
        <v>292710</v>
      </c>
      <c r="T358" s="8">
        <v>114150</v>
      </c>
      <c r="U358" s="14">
        <v>1.5345258712768555</v>
      </c>
      <c r="V358" s="8">
        <v>0</v>
      </c>
      <c r="W358" s="8">
        <v>0</v>
      </c>
      <c r="X358" s="8">
        <v>1</v>
      </c>
      <c r="Y358" s="8">
        <v>1</v>
      </c>
      <c r="Z358" s="8">
        <v>1</v>
      </c>
      <c r="AA358" s="8">
        <v>0</v>
      </c>
      <c r="AB358" s="8">
        <v>1</v>
      </c>
      <c r="AC358" s="8">
        <v>1</v>
      </c>
      <c r="AD358" s="8">
        <v>0</v>
      </c>
      <c r="AE358" s="8">
        <v>1</v>
      </c>
      <c r="AF358" s="9"/>
    </row>
    <row r="359" spans="1:32" x14ac:dyDescent="0.2">
      <c r="A359" s="10">
        <v>430</v>
      </c>
      <c r="B359" s="11" t="s">
        <v>428</v>
      </c>
      <c r="C359" s="11">
        <v>200</v>
      </c>
      <c r="D359" s="11">
        <v>53</v>
      </c>
      <c r="E359" s="18">
        <v>42937.515381944446</v>
      </c>
      <c r="F359" s="18">
        <v>42937.515416666669</v>
      </c>
      <c r="G359" s="11">
        <v>2.5</v>
      </c>
      <c r="H359" s="11">
        <v>37</v>
      </c>
      <c r="I359" s="11">
        <v>3</v>
      </c>
      <c r="J359" s="11">
        <v>4014</v>
      </c>
      <c r="K359" s="11">
        <v>8</v>
      </c>
      <c r="L359" s="11">
        <v>13</v>
      </c>
      <c r="M359" s="11">
        <v>14</v>
      </c>
      <c r="N359" s="11">
        <v>10</v>
      </c>
      <c r="O359" s="11">
        <v>29451</v>
      </c>
      <c r="P359" s="11" t="s">
        <v>56</v>
      </c>
      <c r="Q359" s="11">
        <v>407467</v>
      </c>
      <c r="R359" s="11">
        <v>1141556</v>
      </c>
      <c r="S359" s="11">
        <v>379810</v>
      </c>
      <c r="T359" s="11">
        <v>36808</v>
      </c>
      <c r="U359" s="13">
        <v>1.9026679992675781</v>
      </c>
      <c r="V359" s="11">
        <v>0</v>
      </c>
      <c r="W359" s="11">
        <v>1</v>
      </c>
      <c r="X359" s="11">
        <v>1</v>
      </c>
      <c r="Y359" s="11">
        <v>1</v>
      </c>
      <c r="Z359" s="11">
        <v>1</v>
      </c>
      <c r="AA359" s="11">
        <v>1</v>
      </c>
      <c r="AB359" s="11">
        <v>1</v>
      </c>
      <c r="AC359" s="11">
        <v>1</v>
      </c>
      <c r="AD359" s="11">
        <v>0</v>
      </c>
      <c r="AE359" s="11">
        <v>1</v>
      </c>
      <c r="AF359" s="12"/>
    </row>
    <row r="360" spans="1:32" x14ac:dyDescent="0.2">
      <c r="A360" s="7">
        <v>529</v>
      </c>
      <c r="B360" s="8" t="s">
        <v>429</v>
      </c>
      <c r="C360" s="8">
        <v>200</v>
      </c>
      <c r="D360" s="8">
        <v>58</v>
      </c>
      <c r="E360" s="16">
        <v>42937.613877314812</v>
      </c>
      <c r="F360" s="16">
        <v>42937.613935185182</v>
      </c>
      <c r="G360" s="8">
        <v>4.5</v>
      </c>
      <c r="H360" s="8">
        <v>37</v>
      </c>
      <c r="I360" s="8">
        <v>6</v>
      </c>
      <c r="J360" s="8">
        <v>4147</v>
      </c>
      <c r="K360" s="8">
        <v>28</v>
      </c>
      <c r="L360" s="8">
        <v>9</v>
      </c>
      <c r="M360" s="17">
        <v>7</v>
      </c>
      <c r="N360" s="17">
        <v>21</v>
      </c>
      <c r="O360" s="8">
        <v>81537</v>
      </c>
      <c r="P360" s="8" t="s">
        <v>56</v>
      </c>
      <c r="Q360" s="8">
        <v>195737</v>
      </c>
      <c r="R360" s="8">
        <v>816020</v>
      </c>
      <c r="S360" s="8">
        <v>605241</v>
      </c>
      <c r="T360" s="8">
        <v>177662</v>
      </c>
      <c r="U360" s="14">
        <v>1.789280891418457</v>
      </c>
      <c r="V360" s="8">
        <v>0</v>
      </c>
      <c r="W360" s="8">
        <v>1</v>
      </c>
      <c r="X360" s="8">
        <v>1</v>
      </c>
      <c r="Y360" s="8">
        <v>1</v>
      </c>
      <c r="Z360" s="8">
        <v>1</v>
      </c>
      <c r="AA360" s="8">
        <v>1</v>
      </c>
      <c r="AB360" s="8">
        <v>1</v>
      </c>
      <c r="AC360" s="8">
        <v>1</v>
      </c>
      <c r="AD360" s="8">
        <v>0</v>
      </c>
      <c r="AE360" s="8">
        <v>1</v>
      </c>
      <c r="AF360" s="9"/>
    </row>
    <row r="361" spans="1:32" x14ac:dyDescent="0.2">
      <c r="A361" s="10">
        <v>273</v>
      </c>
      <c r="B361" s="11" t="s">
        <v>430</v>
      </c>
      <c r="C361" s="11">
        <v>200</v>
      </c>
      <c r="D361" s="11">
        <v>39</v>
      </c>
      <c r="E361" s="18">
        <v>42937.503796296296</v>
      </c>
      <c r="F361" s="18">
        <v>42937.503831018519</v>
      </c>
      <c r="G361" s="11">
        <v>2.67</v>
      </c>
      <c r="H361" s="11">
        <v>61</v>
      </c>
      <c r="I361" s="11">
        <v>6</v>
      </c>
      <c r="J361" s="11">
        <v>5020</v>
      </c>
      <c r="K361" s="11">
        <v>51</v>
      </c>
      <c r="L361" s="11">
        <v>20</v>
      </c>
      <c r="M361" s="11">
        <v>14</v>
      </c>
      <c r="N361" s="11">
        <v>27</v>
      </c>
      <c r="O361" s="11">
        <v>39586</v>
      </c>
      <c r="P361" s="11">
        <v>35171</v>
      </c>
      <c r="Q361" s="11">
        <v>508341</v>
      </c>
      <c r="R361" s="11">
        <v>725866</v>
      </c>
      <c r="S361" s="11">
        <v>436942</v>
      </c>
      <c r="T361" s="11">
        <v>91986</v>
      </c>
      <c r="U361" s="13">
        <v>1.7527503967285156</v>
      </c>
      <c r="V361" s="11">
        <v>1</v>
      </c>
      <c r="W361" s="11">
        <v>1</v>
      </c>
      <c r="X361" s="11">
        <v>0</v>
      </c>
      <c r="Y361" s="11">
        <v>1</v>
      </c>
      <c r="Z361" s="11">
        <v>1</v>
      </c>
      <c r="AA361" s="11">
        <v>1</v>
      </c>
      <c r="AB361" s="11">
        <v>1</v>
      </c>
      <c r="AC361" s="11">
        <v>1</v>
      </c>
      <c r="AD361" s="11">
        <v>0</v>
      </c>
      <c r="AE361" s="11">
        <v>1</v>
      </c>
      <c r="AF361" s="12"/>
    </row>
    <row r="362" spans="1:32" x14ac:dyDescent="0.2">
      <c r="A362" s="7">
        <v>413</v>
      </c>
      <c r="B362" s="8" t="s">
        <v>431</v>
      </c>
      <c r="C362" s="8">
        <v>200</v>
      </c>
      <c r="D362" s="8">
        <v>45</v>
      </c>
      <c r="E362" s="16">
        <v>42937.51358796296</v>
      </c>
      <c r="F362" s="16">
        <v>42937.513645833336</v>
      </c>
      <c r="G362" s="8">
        <v>5.04</v>
      </c>
      <c r="H362" s="8">
        <v>121</v>
      </c>
      <c r="I362" s="8">
        <v>44</v>
      </c>
      <c r="J362" s="8">
        <v>23547</v>
      </c>
      <c r="K362" s="8">
        <v>73</v>
      </c>
      <c r="L362" s="8">
        <v>61</v>
      </c>
      <c r="M362" s="8">
        <v>5</v>
      </c>
      <c r="N362" s="8">
        <v>55</v>
      </c>
      <c r="O362" s="8">
        <v>147575</v>
      </c>
      <c r="P362" s="8" t="s">
        <v>56</v>
      </c>
      <c r="Q362" s="8">
        <v>592674</v>
      </c>
      <c r="R362" s="8">
        <v>797796</v>
      </c>
      <c r="S362" s="8">
        <v>2664516</v>
      </c>
      <c r="T362" s="8">
        <v>10641</v>
      </c>
      <c r="U362" s="14">
        <v>4.0180225372314453</v>
      </c>
      <c r="V362" s="8">
        <v>0</v>
      </c>
      <c r="W362" s="8">
        <v>1</v>
      </c>
      <c r="X362" s="8">
        <v>0</v>
      </c>
      <c r="Y362" s="8">
        <v>1</v>
      </c>
      <c r="Z362" s="8">
        <v>1</v>
      </c>
      <c r="AA362" s="8">
        <v>1</v>
      </c>
      <c r="AB362" s="8">
        <v>1</v>
      </c>
      <c r="AC362" s="8">
        <v>1</v>
      </c>
      <c r="AD362" s="8">
        <v>1</v>
      </c>
      <c r="AE362" s="8">
        <v>1</v>
      </c>
      <c r="AF362" s="9"/>
    </row>
    <row r="363" spans="1:32" x14ac:dyDescent="0.2">
      <c r="A363" s="10">
        <v>384</v>
      </c>
      <c r="B363" s="11" t="s">
        <v>432</v>
      </c>
      <c r="C363" s="11">
        <v>200</v>
      </c>
      <c r="D363" s="11">
        <v>67</v>
      </c>
      <c r="E363" s="18">
        <v>42937.511400462965</v>
      </c>
      <c r="F363" s="18">
        <v>42937.511412037034</v>
      </c>
      <c r="G363" s="11">
        <v>0.93</v>
      </c>
      <c r="H363" s="11">
        <v>28</v>
      </c>
      <c r="I363" s="11">
        <v>1</v>
      </c>
      <c r="J363" s="11">
        <v>1867</v>
      </c>
      <c r="K363" s="11">
        <v>27</v>
      </c>
      <c r="L363" s="11">
        <v>7</v>
      </c>
      <c r="M363" s="11">
        <v>5</v>
      </c>
      <c r="N363" s="11">
        <v>16</v>
      </c>
      <c r="O363" s="11">
        <v>10478</v>
      </c>
      <c r="P363" s="11" t="s">
        <v>56</v>
      </c>
      <c r="Q363" s="11">
        <v>40391</v>
      </c>
      <c r="R363" s="11">
        <v>406981</v>
      </c>
      <c r="S363" s="11">
        <v>162787</v>
      </c>
      <c r="T363" s="11" t="s">
        <v>56</v>
      </c>
      <c r="U363" s="13">
        <v>0.59188556671142578</v>
      </c>
      <c r="V363" s="11">
        <v>0</v>
      </c>
      <c r="W363" s="11">
        <v>1</v>
      </c>
      <c r="X363" s="11">
        <v>0</v>
      </c>
      <c r="Y363" s="11">
        <v>1</v>
      </c>
      <c r="Z363" s="11">
        <v>1</v>
      </c>
      <c r="AA363" s="11">
        <v>1</v>
      </c>
      <c r="AB363" s="11">
        <v>1</v>
      </c>
      <c r="AC363" s="11">
        <v>1</v>
      </c>
      <c r="AD363" s="11">
        <v>0</v>
      </c>
      <c r="AE363" s="11">
        <v>1</v>
      </c>
      <c r="AF363" s="12"/>
    </row>
    <row r="364" spans="1:32" x14ac:dyDescent="0.2">
      <c r="A364" s="7">
        <v>112</v>
      </c>
      <c r="B364" s="8" t="s">
        <v>433</v>
      </c>
      <c r="C364" s="8">
        <v>200</v>
      </c>
      <c r="D364" s="8">
        <v>60</v>
      </c>
      <c r="E364" s="16">
        <v>42937.492685185185</v>
      </c>
      <c r="F364" s="16">
        <v>42937.492743055554</v>
      </c>
      <c r="G364" s="8">
        <v>5.7</v>
      </c>
      <c r="H364" s="8">
        <v>105</v>
      </c>
      <c r="I364" s="8">
        <v>14</v>
      </c>
      <c r="J364" s="8">
        <v>9788</v>
      </c>
      <c r="K364" s="8">
        <v>91</v>
      </c>
      <c r="L364" s="8">
        <v>10</v>
      </c>
      <c r="M364" s="8">
        <v>3</v>
      </c>
      <c r="N364" s="8">
        <v>92</v>
      </c>
      <c r="O364" s="8">
        <v>202009</v>
      </c>
      <c r="P364" s="8" t="s">
        <v>56</v>
      </c>
      <c r="Q364" s="8">
        <v>272535</v>
      </c>
      <c r="R364" s="8">
        <v>102687</v>
      </c>
      <c r="S364" s="8">
        <v>779651</v>
      </c>
      <c r="T364" s="8">
        <v>5550</v>
      </c>
      <c r="U364" s="14">
        <v>1.29931640625</v>
      </c>
      <c r="V364" s="8">
        <v>1</v>
      </c>
      <c r="W364" s="8">
        <v>0</v>
      </c>
      <c r="X364" s="8">
        <v>1</v>
      </c>
      <c r="Y364" s="8">
        <v>0</v>
      </c>
      <c r="Z364" s="8">
        <v>1</v>
      </c>
      <c r="AA364" s="8">
        <v>1</v>
      </c>
      <c r="AB364" s="8">
        <v>1</v>
      </c>
      <c r="AC364" s="8">
        <v>1</v>
      </c>
      <c r="AD364" s="8">
        <v>0</v>
      </c>
      <c r="AE364" s="8">
        <v>1</v>
      </c>
      <c r="AF364" s="9"/>
    </row>
    <row r="365" spans="1:32" x14ac:dyDescent="0.2">
      <c r="A365" s="10">
        <v>316</v>
      </c>
      <c r="B365" s="11" t="s">
        <v>434</v>
      </c>
      <c r="C365" s="11">
        <v>200</v>
      </c>
      <c r="D365" s="11">
        <v>84</v>
      </c>
      <c r="E365" s="18">
        <v>42937.506979166668</v>
      </c>
      <c r="F365" s="18">
        <v>42937.507002314815</v>
      </c>
      <c r="G365" s="11">
        <v>2.4900000000000002</v>
      </c>
      <c r="H365" s="11">
        <v>7</v>
      </c>
      <c r="I365" s="11">
        <v>1</v>
      </c>
      <c r="J365" s="11">
        <v>561</v>
      </c>
      <c r="K365" s="11">
        <v>3</v>
      </c>
      <c r="L365" s="11">
        <v>2</v>
      </c>
      <c r="M365" s="11">
        <v>1</v>
      </c>
      <c r="N365" s="11">
        <v>4</v>
      </c>
      <c r="O365" s="11">
        <v>11168</v>
      </c>
      <c r="P365" s="11" t="s">
        <v>56</v>
      </c>
      <c r="Q365" s="11">
        <v>30071</v>
      </c>
      <c r="R365" s="11">
        <v>31372</v>
      </c>
      <c r="S365" s="11">
        <v>13317</v>
      </c>
      <c r="T365" s="11" t="s">
        <v>56</v>
      </c>
      <c r="U365" s="13">
        <v>8.194732666015625E-2</v>
      </c>
      <c r="V365" s="11">
        <v>0</v>
      </c>
      <c r="W365" s="11">
        <v>0</v>
      </c>
      <c r="X365" s="11">
        <v>1</v>
      </c>
      <c r="Y365" s="11">
        <v>1</v>
      </c>
      <c r="Z365" s="11">
        <v>0</v>
      </c>
      <c r="AA365" s="11">
        <v>0</v>
      </c>
      <c r="AB365" s="11">
        <v>1</v>
      </c>
      <c r="AC365" s="11">
        <v>1</v>
      </c>
      <c r="AD365" s="11">
        <v>1</v>
      </c>
      <c r="AE365" s="11">
        <v>1</v>
      </c>
      <c r="AF365" s="12"/>
    </row>
    <row r="366" spans="1:32" x14ac:dyDescent="0.2">
      <c r="A366" s="7">
        <v>190</v>
      </c>
      <c r="B366" s="8" t="s">
        <v>435</v>
      </c>
      <c r="C366" s="8">
        <v>200</v>
      </c>
      <c r="D366" s="8">
        <v>42</v>
      </c>
      <c r="E366" s="16">
        <v>42937.49728009259</v>
      </c>
      <c r="F366" s="16">
        <v>42937.497361111113</v>
      </c>
      <c r="G366" s="8">
        <v>7</v>
      </c>
      <c r="H366" s="8">
        <v>83</v>
      </c>
      <c r="I366" s="8">
        <v>14</v>
      </c>
      <c r="J366" s="8">
        <v>8655</v>
      </c>
      <c r="K366" s="8">
        <v>56</v>
      </c>
      <c r="L366" s="8">
        <v>25</v>
      </c>
      <c r="M366" s="8">
        <v>11</v>
      </c>
      <c r="N366" s="8">
        <v>47</v>
      </c>
      <c r="O366" s="8">
        <v>175808</v>
      </c>
      <c r="P366" s="8" t="s">
        <v>56</v>
      </c>
      <c r="Q366" s="8">
        <v>260379</v>
      </c>
      <c r="R366" s="8">
        <v>2849118</v>
      </c>
      <c r="S366" s="8">
        <v>1231205</v>
      </c>
      <c r="T366" s="8">
        <v>126745</v>
      </c>
      <c r="U366" s="14">
        <v>4.4281530380249023</v>
      </c>
      <c r="V366" s="8">
        <v>0</v>
      </c>
      <c r="W366" s="8">
        <v>1</v>
      </c>
      <c r="X366" s="8">
        <v>1</v>
      </c>
      <c r="Y366" s="8">
        <v>1</v>
      </c>
      <c r="Z366" s="8">
        <v>0</v>
      </c>
      <c r="AA366" s="8">
        <v>1</v>
      </c>
      <c r="AB366" s="8">
        <v>1</v>
      </c>
      <c r="AC366" s="8">
        <v>1</v>
      </c>
      <c r="AD366" s="8">
        <v>1</v>
      </c>
      <c r="AE366" s="8">
        <v>1</v>
      </c>
      <c r="AF366" s="9"/>
    </row>
    <row r="367" spans="1:32" x14ac:dyDescent="0.2">
      <c r="A367" s="10">
        <v>101</v>
      </c>
      <c r="B367" s="11" t="s">
        <v>436</v>
      </c>
      <c r="C367" s="11">
        <v>200</v>
      </c>
      <c r="D367" s="11">
        <v>67</v>
      </c>
      <c r="E367" s="18">
        <v>42937.4922337963</v>
      </c>
      <c r="F367" s="18">
        <v>42937.492256944446</v>
      </c>
      <c r="G367" s="11">
        <v>1.54</v>
      </c>
      <c r="H367" s="11">
        <v>42</v>
      </c>
      <c r="I367" s="11">
        <v>9</v>
      </c>
      <c r="J367" s="11">
        <v>5002</v>
      </c>
      <c r="K367" s="11">
        <v>36</v>
      </c>
      <c r="L367" s="11">
        <v>19</v>
      </c>
      <c r="M367" s="11">
        <v>1</v>
      </c>
      <c r="N367" s="11">
        <v>22</v>
      </c>
      <c r="O367" s="11">
        <v>27410</v>
      </c>
      <c r="P367" s="11" t="s">
        <v>56</v>
      </c>
      <c r="Q367" s="11">
        <v>28965</v>
      </c>
      <c r="R367" s="11">
        <v>659520</v>
      </c>
      <c r="S367" s="11">
        <v>381548</v>
      </c>
      <c r="T367" s="11">
        <v>1217</v>
      </c>
      <c r="U367" s="13">
        <v>1.0477638244628906</v>
      </c>
      <c r="V367" s="11">
        <v>0</v>
      </c>
      <c r="W367" s="11">
        <v>0</v>
      </c>
      <c r="X367" s="11">
        <v>1</v>
      </c>
      <c r="Y367" s="11">
        <v>1</v>
      </c>
      <c r="Z367" s="11">
        <v>0</v>
      </c>
      <c r="AA367" s="11">
        <v>1</v>
      </c>
      <c r="AB367" s="11">
        <v>1</v>
      </c>
      <c r="AC367" s="11">
        <v>1</v>
      </c>
      <c r="AD367" s="11">
        <v>0</v>
      </c>
      <c r="AE367" s="11">
        <v>1</v>
      </c>
      <c r="AF367" s="12"/>
    </row>
    <row r="368" spans="1:32" x14ac:dyDescent="0.2">
      <c r="A368" s="7">
        <v>311</v>
      </c>
      <c r="B368" s="8" t="s">
        <v>437</v>
      </c>
      <c r="C368" s="8">
        <v>200</v>
      </c>
      <c r="D368" s="8">
        <v>63</v>
      </c>
      <c r="E368" s="16">
        <v>42937.506747685184</v>
      </c>
      <c r="F368" s="16">
        <v>42937.50677083333</v>
      </c>
      <c r="G368" s="8">
        <v>1.93</v>
      </c>
      <c r="H368" s="8">
        <v>50</v>
      </c>
      <c r="I368" s="8">
        <v>4</v>
      </c>
      <c r="J368" s="8">
        <v>3641</v>
      </c>
      <c r="K368" s="8">
        <v>44</v>
      </c>
      <c r="L368" s="8">
        <v>8</v>
      </c>
      <c r="M368" s="8">
        <v>7</v>
      </c>
      <c r="N368" s="8">
        <v>35</v>
      </c>
      <c r="O368" s="8">
        <v>24790</v>
      </c>
      <c r="P368" s="8" t="s">
        <v>56</v>
      </c>
      <c r="Q368" s="8">
        <v>71762</v>
      </c>
      <c r="R368" s="8">
        <v>882685</v>
      </c>
      <c r="S368" s="8">
        <v>244825</v>
      </c>
      <c r="T368" s="8">
        <v>37197</v>
      </c>
      <c r="U368" s="14">
        <v>1.2028303146362305</v>
      </c>
      <c r="V368" s="8">
        <v>0</v>
      </c>
      <c r="W368" s="8">
        <v>1</v>
      </c>
      <c r="X368" s="8">
        <v>0</v>
      </c>
      <c r="Y368" s="8">
        <v>1</v>
      </c>
      <c r="Z368" s="8">
        <v>1</v>
      </c>
      <c r="AA368" s="8">
        <v>1</v>
      </c>
      <c r="AB368" s="8">
        <v>1</v>
      </c>
      <c r="AC368" s="8">
        <v>1</v>
      </c>
      <c r="AD368" s="8">
        <v>0</v>
      </c>
      <c r="AE368" s="8">
        <v>1</v>
      </c>
      <c r="AF368" s="9"/>
    </row>
    <row r="369" spans="1:32" x14ac:dyDescent="0.2">
      <c r="A369" s="10">
        <v>327</v>
      </c>
      <c r="B369" s="11" t="s">
        <v>438</v>
      </c>
      <c r="C369" s="11">
        <v>200</v>
      </c>
      <c r="D369" s="11">
        <v>33</v>
      </c>
      <c r="E369" s="18">
        <v>42937.507708333331</v>
      </c>
      <c r="F369" s="18">
        <v>42937.507754629631</v>
      </c>
      <c r="G369" s="11">
        <v>4.32</v>
      </c>
      <c r="H369" s="11">
        <v>50</v>
      </c>
      <c r="I369" s="11">
        <v>3</v>
      </c>
      <c r="J369" s="11">
        <v>5384</v>
      </c>
      <c r="K369" s="11">
        <v>27</v>
      </c>
      <c r="L369" s="11">
        <v>16</v>
      </c>
      <c r="M369" s="11">
        <v>15</v>
      </c>
      <c r="N369" s="11">
        <v>19</v>
      </c>
      <c r="O369" s="11">
        <v>40930</v>
      </c>
      <c r="P369" s="11" t="s">
        <v>56</v>
      </c>
      <c r="Q369" s="11">
        <v>217274</v>
      </c>
      <c r="R369" s="11">
        <v>1507354</v>
      </c>
      <c r="S369" s="11">
        <v>717117</v>
      </c>
      <c r="T369" s="11">
        <v>291</v>
      </c>
      <c r="U369" s="13">
        <v>2.3679409027099609</v>
      </c>
      <c r="V369" s="11">
        <v>0</v>
      </c>
      <c r="W369" s="11">
        <v>1</v>
      </c>
      <c r="X369" s="11">
        <v>1</v>
      </c>
      <c r="Y369" s="11">
        <v>1</v>
      </c>
      <c r="Z369" s="11">
        <v>1</v>
      </c>
      <c r="AA369" s="11">
        <v>1</v>
      </c>
      <c r="AB369" s="11">
        <v>1</v>
      </c>
      <c r="AC369" s="11">
        <v>1</v>
      </c>
      <c r="AD369" s="11">
        <v>0</v>
      </c>
      <c r="AE369" s="11">
        <v>1</v>
      </c>
      <c r="AF369" s="12"/>
    </row>
    <row r="370" spans="1:32" x14ac:dyDescent="0.2">
      <c r="A370" s="7">
        <v>409</v>
      </c>
      <c r="B370" s="8" t="s">
        <v>439</v>
      </c>
      <c r="C370" s="8">
        <v>200</v>
      </c>
      <c r="D370" s="8">
        <v>24</v>
      </c>
      <c r="E370" s="16">
        <v>42937.513437499998</v>
      </c>
      <c r="F370" s="16">
        <v>42937.513495370367</v>
      </c>
      <c r="G370" s="8">
        <v>4.1500000000000004</v>
      </c>
      <c r="H370" s="8">
        <v>72</v>
      </c>
      <c r="I370" s="8">
        <v>5</v>
      </c>
      <c r="J370" s="8">
        <v>7073</v>
      </c>
      <c r="K370" s="8">
        <v>26</v>
      </c>
      <c r="L370" s="8">
        <v>23</v>
      </c>
      <c r="M370" s="8">
        <v>17</v>
      </c>
      <c r="N370" s="8">
        <v>32</v>
      </c>
      <c r="O370" s="8">
        <v>59070</v>
      </c>
      <c r="P370" s="8" t="s">
        <v>56</v>
      </c>
      <c r="Q370" s="8">
        <v>407887</v>
      </c>
      <c r="R370" s="8">
        <v>2815094</v>
      </c>
      <c r="S370" s="8">
        <v>560776</v>
      </c>
      <c r="T370" s="8">
        <v>91394</v>
      </c>
      <c r="U370" s="14">
        <v>3.7519655227661133</v>
      </c>
      <c r="V370" s="8">
        <v>0</v>
      </c>
      <c r="W370" s="8">
        <v>1</v>
      </c>
      <c r="X370" s="8">
        <v>1</v>
      </c>
      <c r="Y370" s="8">
        <v>1</v>
      </c>
      <c r="Z370" s="8">
        <v>1</v>
      </c>
      <c r="AA370" s="8">
        <v>1</v>
      </c>
      <c r="AB370" s="8">
        <v>1</v>
      </c>
      <c r="AC370" s="8">
        <v>1</v>
      </c>
      <c r="AD370" s="8">
        <v>0</v>
      </c>
      <c r="AE370" s="8">
        <v>1</v>
      </c>
      <c r="AF370" s="9"/>
    </row>
    <row r="371" spans="1:32" x14ac:dyDescent="0.2">
      <c r="A371" s="10">
        <v>200</v>
      </c>
      <c r="B371" s="11" t="s">
        <v>440</v>
      </c>
      <c r="C371" s="11">
        <v>200</v>
      </c>
      <c r="D371" s="11">
        <v>41</v>
      </c>
      <c r="E371" s="18">
        <v>42937.498229166667</v>
      </c>
      <c r="F371" s="18">
        <v>42937.49827546296</v>
      </c>
      <c r="G371" s="11">
        <v>4.04</v>
      </c>
      <c r="H371" s="11">
        <v>75</v>
      </c>
      <c r="I371" s="11">
        <v>2</v>
      </c>
      <c r="J371" s="11">
        <v>6889</v>
      </c>
      <c r="K371" s="11">
        <v>72</v>
      </c>
      <c r="L371" s="11">
        <v>8</v>
      </c>
      <c r="M371" s="11">
        <v>6</v>
      </c>
      <c r="N371" s="11">
        <v>61</v>
      </c>
      <c r="O371" s="11">
        <v>80142</v>
      </c>
      <c r="P371" s="11" t="s">
        <v>56</v>
      </c>
      <c r="Q371" s="11">
        <v>96193</v>
      </c>
      <c r="R371" s="11">
        <v>1446785</v>
      </c>
      <c r="S371" s="11">
        <v>480948</v>
      </c>
      <c r="T371" s="11">
        <v>602</v>
      </c>
      <c r="U371" s="13">
        <v>2.0071697235107422</v>
      </c>
      <c r="V371" s="11">
        <v>0</v>
      </c>
      <c r="W371" s="11">
        <v>0</v>
      </c>
      <c r="X371" s="11">
        <v>1</v>
      </c>
      <c r="Y371" s="11">
        <v>1</v>
      </c>
      <c r="Z371" s="11">
        <v>1</v>
      </c>
      <c r="AA371" s="11">
        <v>1</v>
      </c>
      <c r="AB371" s="11">
        <v>1</v>
      </c>
      <c r="AC371" s="11">
        <v>1</v>
      </c>
      <c r="AD371" s="11">
        <v>0</v>
      </c>
      <c r="AE371" s="11">
        <v>1</v>
      </c>
      <c r="AF371" s="12"/>
    </row>
    <row r="372" spans="1:32" x14ac:dyDescent="0.2">
      <c r="A372" s="7">
        <v>431</v>
      </c>
      <c r="B372" s="8" t="s">
        <v>441</v>
      </c>
      <c r="C372" s="8">
        <v>200</v>
      </c>
      <c r="D372" s="8">
        <v>81</v>
      </c>
      <c r="E372" s="16">
        <v>42937.515416666669</v>
      </c>
      <c r="F372" s="16">
        <v>42937.515451388892</v>
      </c>
      <c r="G372" s="8">
        <v>2.69</v>
      </c>
      <c r="H372" s="8">
        <v>76</v>
      </c>
      <c r="I372" s="8">
        <v>12</v>
      </c>
      <c r="J372" s="8">
        <v>6845</v>
      </c>
      <c r="K372" s="8">
        <v>61</v>
      </c>
      <c r="L372" s="8">
        <v>21</v>
      </c>
      <c r="M372" s="8">
        <v>16</v>
      </c>
      <c r="N372" s="8">
        <v>39</v>
      </c>
      <c r="O372" s="8">
        <v>96542</v>
      </c>
      <c r="P372" s="8" t="s">
        <v>56</v>
      </c>
      <c r="Q372" s="8">
        <v>361213</v>
      </c>
      <c r="R372" s="8">
        <v>396225</v>
      </c>
      <c r="S372" s="8">
        <v>987329</v>
      </c>
      <c r="T372" s="8">
        <v>183207</v>
      </c>
      <c r="U372" s="14">
        <v>1.9307289123535156</v>
      </c>
      <c r="V372" s="8">
        <v>0</v>
      </c>
      <c r="W372" s="8">
        <v>0</v>
      </c>
      <c r="X372" s="8">
        <v>1</v>
      </c>
      <c r="Y372" s="8">
        <v>0</v>
      </c>
      <c r="Z372" s="8">
        <v>1</v>
      </c>
      <c r="AA372" s="8">
        <v>0</v>
      </c>
      <c r="AB372" s="8">
        <v>1</v>
      </c>
      <c r="AC372" s="8">
        <v>1</v>
      </c>
      <c r="AD372" s="8">
        <v>0</v>
      </c>
      <c r="AE372" s="8">
        <v>1</v>
      </c>
      <c r="AF372" s="9"/>
    </row>
    <row r="373" spans="1:32" x14ac:dyDescent="0.2">
      <c r="A373" s="10">
        <v>428</v>
      </c>
      <c r="B373" s="11" t="s">
        <v>442</v>
      </c>
      <c r="C373" s="11">
        <v>200</v>
      </c>
      <c r="D373" s="11">
        <v>14</v>
      </c>
      <c r="E373" s="18">
        <v>42937.515219907407</v>
      </c>
      <c r="F373" s="18">
        <v>42937.515347222223</v>
      </c>
      <c r="G373" s="11">
        <v>10.42</v>
      </c>
      <c r="H373" s="11">
        <v>102</v>
      </c>
      <c r="I373" s="11">
        <v>19</v>
      </c>
      <c r="J373" s="11">
        <v>11771</v>
      </c>
      <c r="K373" s="11">
        <v>68</v>
      </c>
      <c r="L373" s="11">
        <v>21</v>
      </c>
      <c r="M373" s="11">
        <v>2</v>
      </c>
      <c r="N373" s="11">
        <v>79</v>
      </c>
      <c r="O373" s="11">
        <v>43133</v>
      </c>
      <c r="P373" s="11" t="s">
        <v>56</v>
      </c>
      <c r="Q373" s="11">
        <v>404900</v>
      </c>
      <c r="R373" s="11">
        <v>6723076</v>
      </c>
      <c r="S373" s="11">
        <v>1746386</v>
      </c>
      <c r="T373" s="11">
        <v>483481</v>
      </c>
      <c r="U373" s="13">
        <v>8.9654693603515625</v>
      </c>
      <c r="V373" s="11">
        <v>0</v>
      </c>
      <c r="W373" s="11">
        <v>1</v>
      </c>
      <c r="X373" s="11">
        <v>1</v>
      </c>
      <c r="Y373" s="11">
        <v>0</v>
      </c>
      <c r="Z373" s="11">
        <v>1</v>
      </c>
      <c r="AA373" s="11">
        <v>0</v>
      </c>
      <c r="AB373" s="11">
        <v>1</v>
      </c>
      <c r="AC373" s="11">
        <v>1</v>
      </c>
      <c r="AD373" s="11">
        <v>0</v>
      </c>
      <c r="AE373" s="11">
        <v>1</v>
      </c>
      <c r="AF373" s="12"/>
    </row>
    <row r="374" spans="1:32" x14ac:dyDescent="0.2">
      <c r="A374" s="7">
        <v>475</v>
      </c>
      <c r="B374" s="8" t="s">
        <v>443</v>
      </c>
      <c r="C374" s="8">
        <v>200</v>
      </c>
      <c r="D374" s="8">
        <v>89</v>
      </c>
      <c r="E374" s="16">
        <v>42937.610231481478</v>
      </c>
      <c r="F374" s="16">
        <v>42937.610243055555</v>
      </c>
      <c r="G374" s="8">
        <v>0.78</v>
      </c>
      <c r="H374" s="8">
        <v>13</v>
      </c>
      <c r="I374" s="8">
        <v>2</v>
      </c>
      <c r="J374" s="8">
        <v>1358</v>
      </c>
      <c r="K374" s="8">
        <v>11</v>
      </c>
      <c r="L374" s="8">
        <v>3</v>
      </c>
      <c r="M374" s="8">
        <v>0</v>
      </c>
      <c r="N374" s="8">
        <v>10</v>
      </c>
      <c r="O374" s="8">
        <v>9406</v>
      </c>
      <c r="P374" s="8" t="s">
        <v>56</v>
      </c>
      <c r="Q374" s="8" t="s">
        <v>56</v>
      </c>
      <c r="R374" s="8">
        <v>301213</v>
      </c>
      <c r="S374" s="8">
        <v>82534</v>
      </c>
      <c r="T374" s="8" t="s">
        <v>56</v>
      </c>
      <c r="U374" s="14">
        <v>0.37493991851806641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1</v>
      </c>
      <c r="AB374" s="8">
        <v>1</v>
      </c>
      <c r="AC374" s="8">
        <v>1</v>
      </c>
      <c r="AD374" s="8">
        <v>0</v>
      </c>
      <c r="AE374" s="8">
        <v>1</v>
      </c>
      <c r="AF374" s="9"/>
    </row>
    <row r="375" spans="1:32" x14ac:dyDescent="0.2">
      <c r="A375" s="10">
        <v>259</v>
      </c>
      <c r="B375" s="11" t="s">
        <v>444</v>
      </c>
      <c r="C375" s="11">
        <v>200</v>
      </c>
      <c r="D375" s="11">
        <v>24</v>
      </c>
      <c r="E375" s="18">
        <v>42937.502337962964</v>
      </c>
      <c r="F375" s="18">
        <v>42937.502418981479</v>
      </c>
      <c r="G375" s="11">
        <v>7.5</v>
      </c>
      <c r="H375" s="11">
        <v>81</v>
      </c>
      <c r="I375" s="11">
        <v>11</v>
      </c>
      <c r="J375" s="11">
        <v>12643</v>
      </c>
      <c r="K375" s="11">
        <v>70</v>
      </c>
      <c r="L375" s="11">
        <v>49</v>
      </c>
      <c r="M375" s="11">
        <v>5</v>
      </c>
      <c r="N375" s="11">
        <v>27</v>
      </c>
      <c r="O375" s="11">
        <v>333214</v>
      </c>
      <c r="P375" s="11">
        <v>61429</v>
      </c>
      <c r="Q375" s="11">
        <v>1010456</v>
      </c>
      <c r="R375" s="11">
        <v>4925263</v>
      </c>
      <c r="S375" s="11">
        <v>1792134</v>
      </c>
      <c r="T375" s="11">
        <v>156</v>
      </c>
      <c r="U375" s="13">
        <v>7.7463645935058594</v>
      </c>
      <c r="V375" s="11">
        <v>0</v>
      </c>
      <c r="W375" s="11">
        <v>0</v>
      </c>
      <c r="X375" s="11">
        <v>0</v>
      </c>
      <c r="Y375" s="11">
        <v>1</v>
      </c>
      <c r="Z375" s="11">
        <v>1</v>
      </c>
      <c r="AA375" s="11">
        <v>1</v>
      </c>
      <c r="AB375" s="11">
        <v>1</v>
      </c>
      <c r="AC375" s="11">
        <v>1</v>
      </c>
      <c r="AD375" s="11">
        <v>0</v>
      </c>
      <c r="AE375" s="11">
        <v>1</v>
      </c>
      <c r="AF375" s="12"/>
    </row>
    <row r="376" spans="1:32" x14ac:dyDescent="0.2">
      <c r="A376" s="7">
        <v>54</v>
      </c>
      <c r="B376" s="8" t="s">
        <v>445</v>
      </c>
      <c r="C376" s="8">
        <v>200</v>
      </c>
      <c r="D376" s="8">
        <v>49</v>
      </c>
      <c r="E376" s="16">
        <v>42937.489745370367</v>
      </c>
      <c r="F376" s="16">
        <v>42937.489768518521</v>
      </c>
      <c r="G376" s="8">
        <v>1.52</v>
      </c>
      <c r="H376" s="8">
        <v>42</v>
      </c>
      <c r="I376" s="8">
        <v>5</v>
      </c>
      <c r="J376" s="8">
        <v>4549</v>
      </c>
      <c r="K376" s="8">
        <v>17</v>
      </c>
      <c r="L376" s="8">
        <v>14</v>
      </c>
      <c r="M376" s="8">
        <v>10</v>
      </c>
      <c r="N376" s="8">
        <v>18</v>
      </c>
      <c r="O376" s="8">
        <v>50457</v>
      </c>
      <c r="P376" s="8" t="s">
        <v>56</v>
      </c>
      <c r="Q376" s="8">
        <v>586950</v>
      </c>
      <c r="R376" s="8">
        <v>244395</v>
      </c>
      <c r="S376" s="8">
        <v>424258</v>
      </c>
      <c r="T376" s="8">
        <v>82804</v>
      </c>
      <c r="U376" s="14">
        <v>1.32452392578125</v>
      </c>
      <c r="V376" s="8">
        <v>0</v>
      </c>
      <c r="W376" s="8">
        <v>1</v>
      </c>
      <c r="X376" s="8">
        <v>0</v>
      </c>
      <c r="Y376" s="8">
        <v>1</v>
      </c>
      <c r="Z376" s="8">
        <v>0</v>
      </c>
      <c r="AA376" s="8">
        <v>1</v>
      </c>
      <c r="AB376" s="8">
        <v>1</v>
      </c>
      <c r="AC376" s="8">
        <v>1</v>
      </c>
      <c r="AD376" s="8">
        <v>0</v>
      </c>
      <c r="AE376" s="8">
        <v>1</v>
      </c>
      <c r="AF376" s="9"/>
    </row>
    <row r="377" spans="1:32" x14ac:dyDescent="0.2">
      <c r="A377" s="10">
        <v>180</v>
      </c>
      <c r="B377" s="11" t="s">
        <v>446</v>
      </c>
      <c r="C377" s="11">
        <v>200</v>
      </c>
      <c r="D377" s="11">
        <v>69</v>
      </c>
      <c r="E377" s="18">
        <v>42937.49690972222</v>
      </c>
      <c r="F377" s="18">
        <v>42937.496944444443</v>
      </c>
      <c r="G377" s="11">
        <v>3.3</v>
      </c>
      <c r="H377" s="11">
        <v>62</v>
      </c>
      <c r="I377" s="11">
        <v>11</v>
      </c>
      <c r="J377" s="11">
        <v>6702</v>
      </c>
      <c r="K377" s="11">
        <v>41</v>
      </c>
      <c r="L377" s="11">
        <v>8</v>
      </c>
      <c r="M377" s="11">
        <v>2</v>
      </c>
      <c r="N377" s="11">
        <v>52</v>
      </c>
      <c r="O377" s="11">
        <v>108564</v>
      </c>
      <c r="P377" s="11" t="s">
        <v>56</v>
      </c>
      <c r="Q377" s="11">
        <v>156450</v>
      </c>
      <c r="R377" s="11">
        <v>306362</v>
      </c>
      <c r="S377" s="11">
        <v>1633401</v>
      </c>
      <c r="T377" s="11">
        <v>50312</v>
      </c>
      <c r="U377" s="13">
        <v>2.1506204605102539</v>
      </c>
      <c r="V377" s="11">
        <v>0</v>
      </c>
      <c r="W377" s="11">
        <v>1</v>
      </c>
      <c r="X377" s="11">
        <v>1</v>
      </c>
      <c r="Y377" s="11">
        <v>0</v>
      </c>
      <c r="Z377" s="11">
        <v>0</v>
      </c>
      <c r="AA377" s="11">
        <v>0</v>
      </c>
      <c r="AB377" s="11">
        <v>1</v>
      </c>
      <c r="AC377" s="11">
        <v>0</v>
      </c>
      <c r="AD377" s="11">
        <v>1</v>
      </c>
      <c r="AE377" s="11">
        <v>1</v>
      </c>
      <c r="AF377" s="12"/>
    </row>
    <row r="378" spans="1:32" x14ac:dyDescent="0.2">
      <c r="A378" s="7">
        <v>72</v>
      </c>
      <c r="B378" s="8" t="s">
        <v>447</v>
      </c>
      <c r="C378" s="8">
        <v>200</v>
      </c>
      <c r="D378" s="8">
        <v>57</v>
      </c>
      <c r="E378" s="16">
        <v>42937.490787037037</v>
      </c>
      <c r="F378" s="16">
        <v>42937.49082175926</v>
      </c>
      <c r="G378" s="8">
        <v>2.73</v>
      </c>
      <c r="H378" s="8">
        <v>50</v>
      </c>
      <c r="I378" s="8">
        <v>7</v>
      </c>
      <c r="J378" s="8">
        <v>5455</v>
      </c>
      <c r="K378" s="8">
        <v>24</v>
      </c>
      <c r="L378" s="8">
        <v>21</v>
      </c>
      <c r="M378" s="8">
        <v>12</v>
      </c>
      <c r="N378" s="8">
        <v>17</v>
      </c>
      <c r="O378" s="8">
        <v>108143</v>
      </c>
      <c r="P378" s="8" t="s">
        <v>56</v>
      </c>
      <c r="Q378" s="8">
        <v>258368</v>
      </c>
      <c r="R378" s="8">
        <v>1127981</v>
      </c>
      <c r="S378" s="8">
        <v>621656</v>
      </c>
      <c r="T378" s="8">
        <v>110725</v>
      </c>
      <c r="U378" s="14">
        <v>2.1237115859985352</v>
      </c>
      <c r="V378" s="8">
        <v>0</v>
      </c>
      <c r="W378" s="8">
        <v>1</v>
      </c>
      <c r="X378" s="8">
        <v>1</v>
      </c>
      <c r="Y378" s="8">
        <v>1</v>
      </c>
      <c r="Z378" s="8">
        <v>1</v>
      </c>
      <c r="AA378" s="8">
        <v>1</v>
      </c>
      <c r="AB378" s="8">
        <v>1</v>
      </c>
      <c r="AC378" s="8">
        <v>1</v>
      </c>
      <c r="AD378" s="8">
        <v>0</v>
      </c>
      <c r="AE378" s="8">
        <v>1</v>
      </c>
      <c r="AF378" s="9"/>
    </row>
    <row r="379" spans="1:32" x14ac:dyDescent="0.2">
      <c r="A379" s="10">
        <v>342</v>
      </c>
      <c r="B379" s="11" t="s">
        <v>448</v>
      </c>
      <c r="C379" s="11">
        <v>200</v>
      </c>
      <c r="D379" s="11">
        <v>21</v>
      </c>
      <c r="E379" s="18">
        <v>42937.508356481485</v>
      </c>
      <c r="F379" s="18">
        <v>42937.508449074077</v>
      </c>
      <c r="G379" s="11">
        <v>8.0299999999999994</v>
      </c>
      <c r="H379" s="11">
        <v>87</v>
      </c>
      <c r="I379" s="11">
        <v>13</v>
      </c>
      <c r="J379" s="11">
        <v>13958</v>
      </c>
      <c r="K379" s="11">
        <v>72</v>
      </c>
      <c r="L379" s="11">
        <v>16</v>
      </c>
      <c r="M379" s="11">
        <v>7</v>
      </c>
      <c r="N379" s="11">
        <v>64</v>
      </c>
      <c r="O379" s="11">
        <v>178059</v>
      </c>
      <c r="P379" s="11" t="s">
        <v>56</v>
      </c>
      <c r="Q379" s="11">
        <v>494804</v>
      </c>
      <c r="R379" s="11">
        <v>3747405</v>
      </c>
      <c r="S379" s="11">
        <v>1340549</v>
      </c>
      <c r="T379" s="11">
        <v>129017</v>
      </c>
      <c r="U379" s="13">
        <v>5.6169834136962891</v>
      </c>
      <c r="V379" s="11">
        <v>1</v>
      </c>
      <c r="W379" s="11">
        <v>0</v>
      </c>
      <c r="X379" s="11">
        <v>0</v>
      </c>
      <c r="Y379" s="11">
        <v>0</v>
      </c>
      <c r="Z379" s="11">
        <v>0</v>
      </c>
      <c r="AA379" s="11">
        <v>1</v>
      </c>
      <c r="AB379" s="11">
        <v>1</v>
      </c>
      <c r="AC379" s="11">
        <v>1</v>
      </c>
      <c r="AD379" s="11">
        <v>0</v>
      </c>
      <c r="AE379" s="11">
        <v>1</v>
      </c>
      <c r="AF379" s="12"/>
    </row>
    <row r="380" spans="1:32" x14ac:dyDescent="0.2">
      <c r="A380" s="7">
        <v>530</v>
      </c>
      <c r="B380" s="8" t="s">
        <v>449</v>
      </c>
      <c r="C380" s="8">
        <v>200</v>
      </c>
      <c r="D380" s="8">
        <v>55</v>
      </c>
      <c r="E380" s="16">
        <v>42937.613935185182</v>
      </c>
      <c r="F380" s="16">
        <v>42937.613981481481</v>
      </c>
      <c r="G380" s="8">
        <v>4.43</v>
      </c>
      <c r="H380" s="8">
        <v>116</v>
      </c>
      <c r="I380" s="8">
        <v>25</v>
      </c>
      <c r="J380" s="8">
        <v>21769</v>
      </c>
      <c r="K380" s="8">
        <v>84</v>
      </c>
      <c r="L380" s="8">
        <v>54</v>
      </c>
      <c r="M380" s="17">
        <v>7</v>
      </c>
      <c r="N380" s="17">
        <v>55</v>
      </c>
      <c r="O380" s="8">
        <v>531140</v>
      </c>
      <c r="P380" s="8" t="s">
        <v>56</v>
      </c>
      <c r="Q380" s="8">
        <v>597084</v>
      </c>
      <c r="R380" s="8">
        <v>607230</v>
      </c>
      <c r="S380" s="8">
        <v>2576335</v>
      </c>
      <c r="T380" s="8">
        <v>11893</v>
      </c>
      <c r="U380" s="14">
        <v>4.1233844757080078</v>
      </c>
      <c r="V380" s="8">
        <v>1</v>
      </c>
      <c r="W380" s="8">
        <v>0</v>
      </c>
      <c r="X380" s="8">
        <v>0</v>
      </c>
      <c r="Y380" s="8">
        <v>1</v>
      </c>
      <c r="Z380" s="8">
        <v>0</v>
      </c>
      <c r="AA380" s="8">
        <v>1</v>
      </c>
      <c r="AB380" s="8">
        <v>1</v>
      </c>
      <c r="AC380" s="8">
        <v>1</v>
      </c>
      <c r="AD380" s="8">
        <v>1</v>
      </c>
      <c r="AE380" s="8">
        <v>1</v>
      </c>
      <c r="AF380" s="9"/>
    </row>
    <row r="381" spans="1:32" x14ac:dyDescent="0.2">
      <c r="A381" s="10">
        <v>423</v>
      </c>
      <c r="B381" s="11" t="s">
        <v>450</v>
      </c>
      <c r="C381" s="11">
        <v>200</v>
      </c>
      <c r="D381" s="11">
        <v>74</v>
      </c>
      <c r="E381" s="18">
        <v>42937.514652777776</v>
      </c>
      <c r="F381" s="18">
        <v>42937.514687499999</v>
      </c>
      <c r="G381" s="11">
        <v>3.23</v>
      </c>
      <c r="H381" s="11">
        <v>29</v>
      </c>
      <c r="I381" s="11">
        <v>6</v>
      </c>
      <c r="J381" s="11">
        <v>4188</v>
      </c>
      <c r="K381" s="11">
        <v>11</v>
      </c>
      <c r="L381" s="11">
        <v>4</v>
      </c>
      <c r="M381" s="11">
        <v>1</v>
      </c>
      <c r="N381" s="11">
        <v>24</v>
      </c>
      <c r="O381" s="11">
        <v>39233</v>
      </c>
      <c r="P381" s="11" t="s">
        <v>56</v>
      </c>
      <c r="Q381" s="11">
        <v>459769</v>
      </c>
      <c r="R381" s="11">
        <v>766542</v>
      </c>
      <c r="S381" s="11">
        <v>881091</v>
      </c>
      <c r="T381" s="11">
        <v>304183</v>
      </c>
      <c r="U381" s="13">
        <v>2.3372821807861328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1</v>
      </c>
      <c r="AC381" s="11">
        <v>1</v>
      </c>
      <c r="AD381" s="11">
        <v>0</v>
      </c>
      <c r="AE381" s="11">
        <v>0</v>
      </c>
      <c r="AF381" s="12"/>
    </row>
    <row r="382" spans="1:32" x14ac:dyDescent="0.2">
      <c r="A382" s="7">
        <v>166</v>
      </c>
      <c r="B382" s="8" t="s">
        <v>451</v>
      </c>
      <c r="C382" s="8">
        <v>200</v>
      </c>
      <c r="D382" s="8">
        <v>93</v>
      </c>
      <c r="E382" s="16">
        <v>42937.495833333334</v>
      </c>
      <c r="F382" s="16">
        <v>42937.495833333334</v>
      </c>
      <c r="G382" s="8">
        <v>0.37</v>
      </c>
      <c r="H382" s="8">
        <v>3</v>
      </c>
      <c r="I382" s="8">
        <v>1</v>
      </c>
      <c r="J382" s="8">
        <v>248</v>
      </c>
      <c r="K382" s="8">
        <v>2</v>
      </c>
      <c r="L382" s="8">
        <v>0</v>
      </c>
      <c r="M382" s="8">
        <v>1</v>
      </c>
      <c r="N382" s="8">
        <v>2</v>
      </c>
      <c r="O382" s="8">
        <v>616</v>
      </c>
      <c r="P382" s="8" t="s">
        <v>56</v>
      </c>
      <c r="Q382" s="8">
        <v>4501</v>
      </c>
      <c r="R382" s="8">
        <v>15684</v>
      </c>
      <c r="S382" s="8" t="s">
        <v>56</v>
      </c>
      <c r="T382" s="8" t="s">
        <v>56</v>
      </c>
      <c r="U382" s="14">
        <v>1.9837379455566406E-2</v>
      </c>
      <c r="V382" s="8">
        <v>0</v>
      </c>
      <c r="W382" s="8">
        <v>1</v>
      </c>
      <c r="X382" s="8">
        <v>0</v>
      </c>
      <c r="Y382" s="8">
        <v>1</v>
      </c>
      <c r="Z382" s="8">
        <v>0</v>
      </c>
      <c r="AA382" s="8">
        <v>0</v>
      </c>
      <c r="AB382" s="8">
        <v>1</v>
      </c>
      <c r="AC382" s="8">
        <v>1</v>
      </c>
      <c r="AD382" s="8">
        <v>1</v>
      </c>
      <c r="AE382" s="8">
        <v>1</v>
      </c>
      <c r="AF382" s="9"/>
    </row>
    <row r="383" spans="1:32" x14ac:dyDescent="0.2">
      <c r="A383" s="10">
        <v>256</v>
      </c>
      <c r="B383" s="11" t="s">
        <v>452</v>
      </c>
      <c r="C383" s="11">
        <v>200</v>
      </c>
      <c r="D383" s="11">
        <v>89</v>
      </c>
      <c r="E383" s="18">
        <v>42937.502256944441</v>
      </c>
      <c r="F383" s="18">
        <v>42937.502268518518</v>
      </c>
      <c r="G383" s="11">
        <v>0.66</v>
      </c>
      <c r="H383" s="11">
        <v>17</v>
      </c>
      <c r="I383" s="11">
        <v>2</v>
      </c>
      <c r="J383" s="11">
        <v>1087</v>
      </c>
      <c r="K383" s="11">
        <v>11</v>
      </c>
      <c r="L383" s="11">
        <v>0</v>
      </c>
      <c r="M383" s="11">
        <v>1</v>
      </c>
      <c r="N383" s="11">
        <v>16</v>
      </c>
      <c r="O383" s="11">
        <v>12547</v>
      </c>
      <c r="P383" s="11" t="s">
        <v>56</v>
      </c>
      <c r="Q383" s="11">
        <v>1535</v>
      </c>
      <c r="R383" s="11">
        <v>31825</v>
      </c>
      <c r="S383" s="11" t="s">
        <v>56</v>
      </c>
      <c r="T383" s="11">
        <v>1139</v>
      </c>
      <c r="U383" s="13">
        <v>4.4866561889648438E-2</v>
      </c>
      <c r="V383" s="11">
        <v>0</v>
      </c>
      <c r="W383" s="11">
        <v>1</v>
      </c>
      <c r="X383" s="11">
        <v>0</v>
      </c>
      <c r="Y383" s="11">
        <v>0</v>
      </c>
      <c r="Z383" s="11">
        <v>1</v>
      </c>
      <c r="AA383" s="11">
        <v>0</v>
      </c>
      <c r="AB383" s="11">
        <v>1</v>
      </c>
      <c r="AC383" s="11">
        <v>1</v>
      </c>
      <c r="AD383" s="11">
        <v>0</v>
      </c>
      <c r="AE383" s="11">
        <v>1</v>
      </c>
      <c r="AF383" s="12"/>
    </row>
    <row r="384" spans="1:32" x14ac:dyDescent="0.2">
      <c r="A384" s="7">
        <v>271</v>
      </c>
      <c r="B384" s="8" t="s">
        <v>453</v>
      </c>
      <c r="C384" s="8">
        <v>200</v>
      </c>
      <c r="D384" s="8">
        <v>56</v>
      </c>
      <c r="E384" s="16">
        <v>42937.503518518519</v>
      </c>
      <c r="F384" s="16">
        <v>42937.503750000003</v>
      </c>
      <c r="G384" s="8">
        <v>19.809999999999999</v>
      </c>
      <c r="H384" s="8">
        <v>140</v>
      </c>
      <c r="I384" s="8">
        <v>45</v>
      </c>
      <c r="J384" s="8">
        <v>29824</v>
      </c>
      <c r="K384" s="8">
        <v>44</v>
      </c>
      <c r="L384" s="8">
        <v>35</v>
      </c>
      <c r="M384" s="8">
        <v>5</v>
      </c>
      <c r="N384" s="8">
        <v>100</v>
      </c>
      <c r="O384" s="8">
        <v>127661</v>
      </c>
      <c r="P384" s="8">
        <v>1179</v>
      </c>
      <c r="Q384" s="8">
        <v>848304</v>
      </c>
      <c r="R384" s="8">
        <v>4261404</v>
      </c>
      <c r="S384" s="8">
        <v>5796070</v>
      </c>
      <c r="T384" s="8">
        <v>19092</v>
      </c>
      <c r="U384" s="14">
        <v>10.54163932800293</v>
      </c>
      <c r="V384" s="8">
        <v>1</v>
      </c>
      <c r="W384" s="8">
        <v>1</v>
      </c>
      <c r="X384" s="8">
        <v>0</v>
      </c>
      <c r="Y384" s="8">
        <v>0</v>
      </c>
      <c r="Z384" s="8">
        <v>0</v>
      </c>
      <c r="AA384" s="8">
        <v>0</v>
      </c>
      <c r="AB384" s="8">
        <v>1</v>
      </c>
      <c r="AC384" s="8">
        <v>1</v>
      </c>
      <c r="AD384" s="8">
        <v>1</v>
      </c>
      <c r="AE384" s="8">
        <v>1</v>
      </c>
      <c r="AF384" s="9"/>
    </row>
    <row r="385" spans="1:32" x14ac:dyDescent="0.2">
      <c r="A385" s="10">
        <v>284</v>
      </c>
      <c r="B385" s="11" t="s">
        <v>454</v>
      </c>
      <c r="C385" s="11">
        <v>200</v>
      </c>
      <c r="D385" s="11">
        <v>73</v>
      </c>
      <c r="E385" s="18">
        <v>42937.504826388889</v>
      </c>
      <c r="F385" s="18">
        <v>42937.504918981482</v>
      </c>
      <c r="G385" s="11">
        <v>7.99</v>
      </c>
      <c r="H385" s="11">
        <v>243</v>
      </c>
      <c r="I385" s="11">
        <v>28</v>
      </c>
      <c r="J385" s="11">
        <v>39269</v>
      </c>
      <c r="K385" s="11">
        <v>195</v>
      </c>
      <c r="L385" s="11">
        <v>51</v>
      </c>
      <c r="M385" s="11">
        <v>19</v>
      </c>
      <c r="N385" s="11">
        <v>173</v>
      </c>
      <c r="O385" s="11">
        <v>422595</v>
      </c>
      <c r="P385" s="11" t="s">
        <v>56</v>
      </c>
      <c r="Q385" s="11">
        <v>343673</v>
      </c>
      <c r="R385" s="11">
        <v>3276568</v>
      </c>
      <c r="S385" s="11">
        <v>3405683</v>
      </c>
      <c r="T385" s="11">
        <v>145327</v>
      </c>
      <c r="U385" s="13">
        <v>7.2420558929443359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1</v>
      </c>
      <c r="AC385" s="11">
        <v>1</v>
      </c>
      <c r="AD385" s="11">
        <v>0</v>
      </c>
      <c r="AE385" s="11">
        <v>1</v>
      </c>
      <c r="AF385" s="12"/>
    </row>
    <row r="386" spans="1:32" x14ac:dyDescent="0.2">
      <c r="A386" s="7">
        <v>357</v>
      </c>
      <c r="B386" s="8" t="s">
        <v>455</v>
      </c>
      <c r="C386" s="8">
        <v>200</v>
      </c>
      <c r="D386" s="8">
        <v>44</v>
      </c>
      <c r="E386" s="16">
        <v>42937.509247685186</v>
      </c>
      <c r="F386" s="16">
        <v>42937.509375000001</v>
      </c>
      <c r="G386" s="8">
        <v>10.89</v>
      </c>
      <c r="H386" s="8">
        <v>54</v>
      </c>
      <c r="I386" s="8">
        <v>6</v>
      </c>
      <c r="J386" s="8">
        <v>5933</v>
      </c>
      <c r="K386" s="8">
        <v>25</v>
      </c>
      <c r="L386" s="8">
        <v>17</v>
      </c>
      <c r="M386" s="8">
        <v>11</v>
      </c>
      <c r="N386" s="8">
        <v>26</v>
      </c>
      <c r="O386" s="8">
        <v>33601</v>
      </c>
      <c r="P386" s="8" t="s">
        <v>56</v>
      </c>
      <c r="Q386" s="8">
        <v>130914</v>
      </c>
      <c r="R386" s="8">
        <v>754190</v>
      </c>
      <c r="S386" s="8">
        <v>308330</v>
      </c>
      <c r="T386" s="8">
        <v>91145</v>
      </c>
      <c r="U386" s="14">
        <v>1.2571144104003906</v>
      </c>
      <c r="V386" s="8">
        <v>0</v>
      </c>
      <c r="W386" s="8">
        <v>1</v>
      </c>
      <c r="X386" s="8">
        <v>1</v>
      </c>
      <c r="Y386" s="8">
        <v>1</v>
      </c>
      <c r="Z386" s="8">
        <v>0</v>
      </c>
      <c r="AA386" s="8">
        <v>1</v>
      </c>
      <c r="AB386" s="8">
        <v>1</v>
      </c>
      <c r="AC386" s="8">
        <v>1</v>
      </c>
      <c r="AD386" s="8">
        <v>0</v>
      </c>
      <c r="AE386" s="8">
        <v>1</v>
      </c>
      <c r="AF386" s="9"/>
    </row>
    <row r="387" spans="1:32" x14ac:dyDescent="0.2">
      <c r="A387" s="10">
        <v>459</v>
      </c>
      <c r="B387" s="11" t="s">
        <v>456</v>
      </c>
      <c r="C387" s="11">
        <v>200</v>
      </c>
      <c r="D387" s="11">
        <v>69</v>
      </c>
      <c r="E387" s="18">
        <v>42937.517627314817</v>
      </c>
      <c r="F387" s="18">
        <v>42937.517708333333</v>
      </c>
      <c r="G387" s="11">
        <v>7.28</v>
      </c>
      <c r="H387" s="11">
        <v>119</v>
      </c>
      <c r="I387" s="11">
        <v>28</v>
      </c>
      <c r="J387" s="11">
        <v>18447</v>
      </c>
      <c r="K387" s="11">
        <v>87</v>
      </c>
      <c r="L387" s="11">
        <v>27</v>
      </c>
      <c r="M387" s="11">
        <v>3</v>
      </c>
      <c r="N387" s="11">
        <v>89</v>
      </c>
      <c r="O387" s="11">
        <v>176120</v>
      </c>
      <c r="P387" s="11" t="s">
        <v>56</v>
      </c>
      <c r="Q387" s="11">
        <v>228426</v>
      </c>
      <c r="R387" s="11">
        <v>1474786</v>
      </c>
      <c r="S387" s="11">
        <v>1434139</v>
      </c>
      <c r="T387" s="11">
        <v>305641</v>
      </c>
      <c r="U387" s="13">
        <v>3.4514541625976562</v>
      </c>
      <c r="V387" s="11">
        <v>1</v>
      </c>
      <c r="W387" s="11">
        <v>0</v>
      </c>
      <c r="X387" s="11">
        <v>0</v>
      </c>
      <c r="Y387" s="11">
        <v>0</v>
      </c>
      <c r="Z387" s="11">
        <v>1</v>
      </c>
      <c r="AA387" s="11">
        <v>0</v>
      </c>
      <c r="AB387" s="11">
        <v>1</v>
      </c>
      <c r="AC387" s="11">
        <v>1</v>
      </c>
      <c r="AD387" s="11">
        <v>0</v>
      </c>
      <c r="AE387" s="11">
        <v>1</v>
      </c>
      <c r="AF387" s="12"/>
    </row>
    <row r="388" spans="1:32" x14ac:dyDescent="0.2">
      <c r="A388" s="7">
        <v>236</v>
      </c>
      <c r="B388" s="8" t="s">
        <v>457</v>
      </c>
      <c r="C388" s="8">
        <v>200</v>
      </c>
      <c r="D388" s="8">
        <v>87</v>
      </c>
      <c r="E388" s="16">
        <v>42937.500671296293</v>
      </c>
      <c r="F388" s="16">
        <v>42937.50068287037</v>
      </c>
      <c r="G388" s="8">
        <v>0.8</v>
      </c>
      <c r="H388" s="8">
        <v>11</v>
      </c>
      <c r="I388" s="8">
        <v>3</v>
      </c>
      <c r="J388" s="8">
        <v>1100</v>
      </c>
      <c r="K388" s="8">
        <v>9</v>
      </c>
      <c r="L388" s="8">
        <v>4</v>
      </c>
      <c r="M388" s="8">
        <v>2</v>
      </c>
      <c r="N388" s="8">
        <v>5</v>
      </c>
      <c r="O388" s="8">
        <v>4013</v>
      </c>
      <c r="P388" s="8" t="s">
        <v>56</v>
      </c>
      <c r="Q388" s="8">
        <v>78479</v>
      </c>
      <c r="R388" s="8">
        <v>167113</v>
      </c>
      <c r="S388" s="8">
        <v>179548</v>
      </c>
      <c r="T388" s="8" t="s">
        <v>56</v>
      </c>
      <c r="U388" s="14">
        <v>0.40927219390869141</v>
      </c>
      <c r="V388" s="8">
        <v>0</v>
      </c>
      <c r="W388" s="8">
        <v>0</v>
      </c>
      <c r="X388" s="8">
        <v>0</v>
      </c>
      <c r="Y388" s="8">
        <v>1</v>
      </c>
      <c r="Z388" s="8">
        <v>0</v>
      </c>
      <c r="AA388" s="8">
        <v>1</v>
      </c>
      <c r="AB388" s="8">
        <v>1</v>
      </c>
      <c r="AC388" s="8">
        <v>1</v>
      </c>
      <c r="AD388" s="8">
        <v>0</v>
      </c>
      <c r="AE388" s="8">
        <v>1</v>
      </c>
      <c r="AF388" s="9"/>
    </row>
    <row r="389" spans="1:32" x14ac:dyDescent="0.2">
      <c r="A389" s="10">
        <v>77</v>
      </c>
      <c r="B389" s="11" t="s">
        <v>458</v>
      </c>
      <c r="C389" s="11">
        <v>200</v>
      </c>
      <c r="D389" s="11">
        <v>89</v>
      </c>
      <c r="E389" s="18">
        <v>42937.491006944445</v>
      </c>
      <c r="F389" s="18">
        <v>42937.491030092591</v>
      </c>
      <c r="G389" s="11">
        <v>2.2799999999999998</v>
      </c>
      <c r="H389" s="11">
        <v>47</v>
      </c>
      <c r="I389" s="11">
        <v>12</v>
      </c>
      <c r="J389" s="11">
        <v>5255</v>
      </c>
      <c r="K389" s="11">
        <v>38</v>
      </c>
      <c r="L389" s="11">
        <v>14</v>
      </c>
      <c r="M389" s="11">
        <v>6</v>
      </c>
      <c r="N389" s="11">
        <v>27</v>
      </c>
      <c r="O389" s="11">
        <v>13761</v>
      </c>
      <c r="P389" s="11" t="s">
        <v>56</v>
      </c>
      <c r="Q389" s="11">
        <v>517663</v>
      </c>
      <c r="R389" s="11">
        <v>477000</v>
      </c>
      <c r="S389" s="11">
        <v>528261</v>
      </c>
      <c r="T389" s="11">
        <v>39786</v>
      </c>
      <c r="U389" s="13">
        <v>1.5034399032592773</v>
      </c>
      <c r="V389" s="11">
        <v>0</v>
      </c>
      <c r="W389" s="11">
        <v>1</v>
      </c>
      <c r="X389" s="11">
        <v>0</v>
      </c>
      <c r="Y389" s="11">
        <v>0</v>
      </c>
      <c r="Z389" s="11">
        <v>0</v>
      </c>
      <c r="AA389" s="11">
        <v>1</v>
      </c>
      <c r="AB389" s="11">
        <v>1</v>
      </c>
      <c r="AC389" s="11">
        <v>1</v>
      </c>
      <c r="AD389" s="11">
        <v>0</v>
      </c>
      <c r="AE389" s="11">
        <v>1</v>
      </c>
      <c r="AF389" s="12"/>
    </row>
    <row r="390" spans="1:32" x14ac:dyDescent="0.2">
      <c r="A390" s="7">
        <v>261</v>
      </c>
      <c r="B390" s="8" t="s">
        <v>459</v>
      </c>
      <c r="C390" s="8">
        <v>200</v>
      </c>
      <c r="D390" s="8">
        <v>53</v>
      </c>
      <c r="E390" s="16">
        <v>42937.502476851849</v>
      </c>
      <c r="F390" s="16">
        <v>42937.502615740741</v>
      </c>
      <c r="G390" s="8">
        <v>12.46</v>
      </c>
      <c r="H390" s="8">
        <v>119</v>
      </c>
      <c r="I390" s="8">
        <v>29</v>
      </c>
      <c r="J390" s="8">
        <v>17212</v>
      </c>
      <c r="K390" s="8">
        <v>93</v>
      </c>
      <c r="L390" s="8">
        <v>42</v>
      </c>
      <c r="M390" s="8">
        <v>21</v>
      </c>
      <c r="N390" s="8">
        <v>56</v>
      </c>
      <c r="O390" s="8">
        <v>138749</v>
      </c>
      <c r="P390" s="8" t="s">
        <v>56</v>
      </c>
      <c r="Q390" s="8">
        <v>861638</v>
      </c>
      <c r="R390" s="8">
        <v>1047678</v>
      </c>
      <c r="S390" s="8">
        <v>3366728</v>
      </c>
      <c r="T390" s="8">
        <v>77970</v>
      </c>
      <c r="U390" s="14">
        <v>5.238306999206543</v>
      </c>
      <c r="V390" s="8">
        <v>0</v>
      </c>
      <c r="W390" s="8">
        <v>1</v>
      </c>
      <c r="X390" s="8">
        <v>1</v>
      </c>
      <c r="Y390" s="8">
        <v>1</v>
      </c>
      <c r="Z390" s="8">
        <v>1</v>
      </c>
      <c r="AA390" s="8">
        <v>1</v>
      </c>
      <c r="AB390" s="8">
        <v>1</v>
      </c>
      <c r="AC390" s="8">
        <v>1</v>
      </c>
      <c r="AD390" s="8">
        <v>1</v>
      </c>
      <c r="AE390" s="8">
        <v>1</v>
      </c>
      <c r="AF390" s="9"/>
    </row>
    <row r="391" spans="1:32" x14ac:dyDescent="0.2">
      <c r="A391" s="10">
        <v>372</v>
      </c>
      <c r="B391" s="11" t="s">
        <v>460</v>
      </c>
      <c r="C391" s="11">
        <v>200</v>
      </c>
      <c r="D391" s="11">
        <v>75</v>
      </c>
      <c r="E391" s="18">
        <v>42937.510185185187</v>
      </c>
      <c r="F391" s="18">
        <v>42937.510196759256</v>
      </c>
      <c r="G391" s="11">
        <v>1.31</v>
      </c>
      <c r="H391" s="11">
        <v>28</v>
      </c>
      <c r="I391" s="11">
        <v>1</v>
      </c>
      <c r="J391" s="11">
        <v>1805</v>
      </c>
      <c r="K391" s="11">
        <v>27</v>
      </c>
      <c r="L391" s="11">
        <v>2</v>
      </c>
      <c r="M391" s="11">
        <v>5</v>
      </c>
      <c r="N391" s="11">
        <v>21</v>
      </c>
      <c r="O391" s="11">
        <v>8524</v>
      </c>
      <c r="P391" s="11" t="s">
        <v>56</v>
      </c>
      <c r="Q391" s="11">
        <v>19057</v>
      </c>
      <c r="R391" s="11">
        <v>1537199</v>
      </c>
      <c r="S391" s="11">
        <v>107722</v>
      </c>
      <c r="T391" s="11" t="s">
        <v>56</v>
      </c>
      <c r="U391" s="13">
        <v>1.5950222015380859</v>
      </c>
      <c r="V391" s="11">
        <v>0</v>
      </c>
      <c r="W391" s="11">
        <v>1</v>
      </c>
      <c r="X391" s="11">
        <v>1</v>
      </c>
      <c r="Y391" s="11">
        <v>1</v>
      </c>
      <c r="Z391" s="11">
        <v>1</v>
      </c>
      <c r="AA391" s="11">
        <v>0</v>
      </c>
      <c r="AB391" s="11">
        <v>1</v>
      </c>
      <c r="AC391" s="11">
        <v>1</v>
      </c>
      <c r="AD391" s="11">
        <v>0</v>
      </c>
      <c r="AE391" s="11">
        <v>1</v>
      </c>
      <c r="AF391" s="12"/>
    </row>
    <row r="392" spans="1:32" x14ac:dyDescent="0.2">
      <c r="A392" s="7">
        <v>111</v>
      </c>
      <c r="B392" s="8" t="s">
        <v>461</v>
      </c>
      <c r="C392" s="8">
        <v>200</v>
      </c>
      <c r="D392" s="8">
        <v>29</v>
      </c>
      <c r="E392" s="16">
        <v>42937.492627314816</v>
      </c>
      <c r="F392" s="16">
        <v>42937.492685185185</v>
      </c>
      <c r="G392" s="8">
        <v>4.72</v>
      </c>
      <c r="H392" s="8">
        <v>115</v>
      </c>
      <c r="I392" s="8">
        <v>12</v>
      </c>
      <c r="J392" s="8">
        <v>16410</v>
      </c>
      <c r="K392" s="8">
        <v>94</v>
      </c>
      <c r="L392" s="8">
        <v>13</v>
      </c>
      <c r="M392" s="8">
        <v>20</v>
      </c>
      <c r="N392" s="8">
        <v>82</v>
      </c>
      <c r="O392" s="8">
        <v>53270</v>
      </c>
      <c r="P392" s="8" t="s">
        <v>56</v>
      </c>
      <c r="Q392" s="8">
        <v>188454</v>
      </c>
      <c r="R392" s="8">
        <v>3072474</v>
      </c>
      <c r="S392" s="8">
        <v>386264</v>
      </c>
      <c r="T392" s="8">
        <v>93883</v>
      </c>
      <c r="U392" s="14">
        <v>3.6185693740844727</v>
      </c>
      <c r="V392" s="8">
        <v>0</v>
      </c>
      <c r="W392" s="8">
        <v>1</v>
      </c>
      <c r="X392" s="8">
        <v>0</v>
      </c>
      <c r="Y392" s="8">
        <v>1</v>
      </c>
      <c r="Z392" s="8">
        <v>0</v>
      </c>
      <c r="AA392" s="8">
        <v>1</v>
      </c>
      <c r="AB392" s="8">
        <v>1</v>
      </c>
      <c r="AC392" s="8">
        <v>1</v>
      </c>
      <c r="AD392" s="8">
        <v>0</v>
      </c>
      <c r="AE392" s="8">
        <v>1</v>
      </c>
      <c r="AF392" s="9"/>
    </row>
    <row r="393" spans="1:32" x14ac:dyDescent="0.2">
      <c r="A393" s="10">
        <v>291</v>
      </c>
      <c r="B393" s="11" t="s">
        <v>462</v>
      </c>
      <c r="C393" s="11">
        <v>200</v>
      </c>
      <c r="D393" s="11">
        <v>56</v>
      </c>
      <c r="E393" s="18">
        <v>42937.505497685182</v>
      </c>
      <c r="F393" s="18">
        <v>42937.505648148152</v>
      </c>
      <c r="G393" s="11">
        <v>12.68</v>
      </c>
      <c r="H393" s="11">
        <v>86</v>
      </c>
      <c r="I393" s="11">
        <v>28</v>
      </c>
      <c r="J393" s="11">
        <v>11862</v>
      </c>
      <c r="K393" s="11">
        <v>61</v>
      </c>
      <c r="L393" s="11">
        <v>27</v>
      </c>
      <c r="M393" s="11">
        <v>7</v>
      </c>
      <c r="N393" s="11">
        <v>52</v>
      </c>
      <c r="O393" s="11">
        <v>93744</v>
      </c>
      <c r="P393" s="11" t="s">
        <v>56</v>
      </c>
      <c r="Q393" s="11">
        <v>554769</v>
      </c>
      <c r="R393" s="11">
        <v>731771</v>
      </c>
      <c r="S393" s="11">
        <v>2414065</v>
      </c>
      <c r="T393" s="11">
        <v>68644</v>
      </c>
      <c r="U393" s="13">
        <v>3.6840372085571289</v>
      </c>
      <c r="V393" s="11">
        <v>0</v>
      </c>
      <c r="W393" s="11">
        <v>1</v>
      </c>
      <c r="X393" s="11">
        <v>1</v>
      </c>
      <c r="Y393" s="11">
        <v>1</v>
      </c>
      <c r="Z393" s="11">
        <v>0</v>
      </c>
      <c r="AA393" s="11">
        <v>1</v>
      </c>
      <c r="AB393" s="11">
        <v>1</v>
      </c>
      <c r="AC393" s="11">
        <v>1</v>
      </c>
      <c r="AD393" s="11">
        <v>0</v>
      </c>
      <c r="AE393" s="11">
        <v>1</v>
      </c>
      <c r="AF393" s="12"/>
    </row>
    <row r="394" spans="1:32" x14ac:dyDescent="0.2">
      <c r="A394" s="7">
        <v>132</v>
      </c>
      <c r="B394" s="8" t="s">
        <v>463</v>
      </c>
      <c r="C394" s="8">
        <v>200</v>
      </c>
      <c r="D394" s="8">
        <v>59</v>
      </c>
      <c r="E394" s="16">
        <v>42937.493703703702</v>
      </c>
      <c r="F394" s="16">
        <v>42937.493750000001</v>
      </c>
      <c r="G394" s="8">
        <v>4.4000000000000004</v>
      </c>
      <c r="H394" s="8">
        <v>8</v>
      </c>
      <c r="I394" s="8">
        <v>3</v>
      </c>
      <c r="J394" s="8">
        <v>1232</v>
      </c>
      <c r="K394" s="8">
        <v>3</v>
      </c>
      <c r="L394" s="8">
        <v>1</v>
      </c>
      <c r="M394" s="8">
        <v>0</v>
      </c>
      <c r="N394" s="8">
        <v>7</v>
      </c>
      <c r="O394" s="8">
        <v>2051</v>
      </c>
      <c r="P394" s="8" t="s">
        <v>56</v>
      </c>
      <c r="Q394" s="8" t="s">
        <v>56</v>
      </c>
      <c r="R394" s="8">
        <v>680924</v>
      </c>
      <c r="S394" s="8">
        <v>43497</v>
      </c>
      <c r="T394" s="8">
        <v>1713</v>
      </c>
      <c r="U394" s="14">
        <v>0.69445133209228516</v>
      </c>
      <c r="V394" s="8">
        <v>1</v>
      </c>
      <c r="W394" s="8">
        <v>1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1</v>
      </c>
      <c r="AD394" s="8">
        <v>1</v>
      </c>
      <c r="AE394" s="8">
        <v>1</v>
      </c>
      <c r="AF394" s="9"/>
    </row>
    <row r="395" spans="1:32" x14ac:dyDescent="0.2">
      <c r="A395" s="10">
        <v>506</v>
      </c>
      <c r="B395" s="11" t="s">
        <v>464</v>
      </c>
      <c r="C395" s="11">
        <v>200</v>
      </c>
      <c r="D395" s="11">
        <v>92</v>
      </c>
      <c r="E395" s="18">
        <v>42937.612592592595</v>
      </c>
      <c r="F395" s="18">
        <v>42937.612604166665</v>
      </c>
      <c r="G395" s="11">
        <v>1.1499999999999999</v>
      </c>
      <c r="H395" s="11">
        <v>1</v>
      </c>
      <c r="I395" s="11">
        <v>1</v>
      </c>
      <c r="J395" s="11">
        <v>70</v>
      </c>
      <c r="K395" s="11">
        <v>0</v>
      </c>
      <c r="L395" s="11">
        <v>0</v>
      </c>
      <c r="M395" s="11">
        <v>0</v>
      </c>
      <c r="N395" s="11">
        <v>1</v>
      </c>
      <c r="O395" s="11">
        <v>1392</v>
      </c>
      <c r="P395" s="11" t="s">
        <v>56</v>
      </c>
      <c r="Q395" s="11" t="s">
        <v>56</v>
      </c>
      <c r="R395" s="11" t="s">
        <v>56</v>
      </c>
      <c r="S395" s="11" t="s">
        <v>56</v>
      </c>
      <c r="T395" s="11" t="s">
        <v>56</v>
      </c>
      <c r="U395" s="13">
        <v>1.3275146484375E-3</v>
      </c>
      <c r="V395" s="11">
        <v>0</v>
      </c>
      <c r="W395" s="11">
        <v>1</v>
      </c>
      <c r="X395" s="11">
        <v>1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2"/>
    </row>
    <row r="396" spans="1:32" x14ac:dyDescent="0.2">
      <c r="A396" s="7">
        <v>418</v>
      </c>
      <c r="B396" s="8" t="s">
        <v>465</v>
      </c>
      <c r="C396" s="8">
        <v>200</v>
      </c>
      <c r="D396" s="8">
        <v>89</v>
      </c>
      <c r="E396" s="16">
        <v>42937.513854166667</v>
      </c>
      <c r="F396" s="16">
        <v>42937.513877314814</v>
      </c>
      <c r="G396" s="8">
        <v>1.58</v>
      </c>
      <c r="H396" s="8">
        <v>17</v>
      </c>
      <c r="I396" s="8">
        <v>1</v>
      </c>
      <c r="J396" s="8">
        <v>1104</v>
      </c>
      <c r="K396" s="8">
        <v>15</v>
      </c>
      <c r="L396" s="8">
        <v>0</v>
      </c>
      <c r="M396" s="8">
        <v>0</v>
      </c>
      <c r="N396" s="8">
        <v>17</v>
      </c>
      <c r="O396" s="8">
        <v>9413</v>
      </c>
      <c r="P396" s="8" t="s">
        <v>56</v>
      </c>
      <c r="Q396" s="8" t="s">
        <v>56</v>
      </c>
      <c r="R396" s="8">
        <v>117941</v>
      </c>
      <c r="S396" s="8" t="s">
        <v>56</v>
      </c>
      <c r="T396" s="8">
        <v>814</v>
      </c>
      <c r="U396" s="14">
        <v>0.12223052978515625</v>
      </c>
      <c r="V396" s="8">
        <v>0</v>
      </c>
      <c r="W396" s="8">
        <v>1</v>
      </c>
      <c r="X396" s="8">
        <v>0</v>
      </c>
      <c r="Y396" s="8">
        <v>0</v>
      </c>
      <c r="Z396" s="8">
        <v>0</v>
      </c>
      <c r="AA396" s="8">
        <v>0</v>
      </c>
      <c r="AB396" s="8">
        <v>1</v>
      </c>
      <c r="AC396" s="8">
        <v>1</v>
      </c>
      <c r="AD396" s="8">
        <v>0</v>
      </c>
      <c r="AE396" s="8">
        <v>1</v>
      </c>
      <c r="AF396" s="9"/>
    </row>
    <row r="397" spans="1:32" x14ac:dyDescent="0.2">
      <c r="A397" s="10">
        <v>202</v>
      </c>
      <c r="B397" s="11" t="s">
        <v>466</v>
      </c>
      <c r="C397" s="11">
        <v>200</v>
      </c>
      <c r="D397" s="11">
        <v>54</v>
      </c>
      <c r="E397" s="18">
        <v>42937.498310185183</v>
      </c>
      <c r="F397" s="18">
        <v>42937.498391203706</v>
      </c>
      <c r="G397" s="11">
        <v>7.04</v>
      </c>
      <c r="H397" s="11">
        <v>101</v>
      </c>
      <c r="I397" s="11">
        <v>20</v>
      </c>
      <c r="J397" s="11">
        <v>21341</v>
      </c>
      <c r="K397" s="11">
        <v>55</v>
      </c>
      <c r="L397" s="11">
        <v>30</v>
      </c>
      <c r="M397" s="11">
        <v>22</v>
      </c>
      <c r="N397" s="11">
        <v>49</v>
      </c>
      <c r="O397" s="11">
        <v>106334</v>
      </c>
      <c r="P397" s="11" t="s">
        <v>56</v>
      </c>
      <c r="Q397" s="11">
        <v>1175040</v>
      </c>
      <c r="R397" s="11">
        <v>1277586</v>
      </c>
      <c r="S397" s="11">
        <v>1983034</v>
      </c>
      <c r="T397" s="11">
        <v>81170</v>
      </c>
      <c r="U397" s="13">
        <v>4.4089927673339844</v>
      </c>
      <c r="V397" s="11">
        <v>0</v>
      </c>
      <c r="W397" s="11">
        <v>1</v>
      </c>
      <c r="X397" s="11">
        <v>1</v>
      </c>
      <c r="Y397" s="11">
        <v>1</v>
      </c>
      <c r="Z397" s="11">
        <v>1</v>
      </c>
      <c r="AA397" s="11">
        <v>1</v>
      </c>
      <c r="AB397" s="11">
        <v>1</v>
      </c>
      <c r="AC397" s="11">
        <v>1</v>
      </c>
      <c r="AD397" s="11">
        <v>0</v>
      </c>
      <c r="AE397" s="11">
        <v>1</v>
      </c>
      <c r="AF397" s="12"/>
    </row>
    <row r="398" spans="1:32" x14ac:dyDescent="0.2">
      <c r="A398" s="7">
        <v>206</v>
      </c>
      <c r="B398" s="8" t="s">
        <v>467</v>
      </c>
      <c r="C398" s="8">
        <v>200</v>
      </c>
      <c r="D398" s="8">
        <v>90</v>
      </c>
      <c r="E398" s="16">
        <v>42937.499050925922</v>
      </c>
      <c r="F398" s="16">
        <v>42937.499085648145</v>
      </c>
      <c r="G398" s="8">
        <v>3.06</v>
      </c>
      <c r="H398" s="8">
        <v>38</v>
      </c>
      <c r="I398" s="8">
        <v>8</v>
      </c>
      <c r="J398" s="8">
        <v>5068</v>
      </c>
      <c r="K398" s="8">
        <v>32</v>
      </c>
      <c r="L398" s="8">
        <v>5</v>
      </c>
      <c r="M398" s="8">
        <v>3</v>
      </c>
      <c r="N398" s="8">
        <v>30</v>
      </c>
      <c r="O398" s="8">
        <v>23712</v>
      </c>
      <c r="P398" s="8" t="s">
        <v>56</v>
      </c>
      <c r="Q398" s="8">
        <v>37328</v>
      </c>
      <c r="R398" s="8">
        <v>158471</v>
      </c>
      <c r="S398" s="8">
        <v>93403</v>
      </c>
      <c r="T398" s="8">
        <v>13699</v>
      </c>
      <c r="U398" s="14">
        <v>0.31148242950439453</v>
      </c>
      <c r="V398" s="8">
        <v>0</v>
      </c>
      <c r="W398" s="8">
        <v>1</v>
      </c>
      <c r="X398" s="8">
        <v>0</v>
      </c>
      <c r="Y398" s="8">
        <v>1</v>
      </c>
      <c r="Z398" s="8">
        <v>1</v>
      </c>
      <c r="AA398" s="8">
        <v>0</v>
      </c>
      <c r="AB398" s="8">
        <v>1</v>
      </c>
      <c r="AC398" s="8">
        <v>1</v>
      </c>
      <c r="AD398" s="8">
        <v>0</v>
      </c>
      <c r="AE398" s="8">
        <v>1</v>
      </c>
      <c r="AF398" s="9"/>
    </row>
    <row r="399" spans="1:32" x14ac:dyDescent="0.2">
      <c r="A399" s="10">
        <v>434</v>
      </c>
      <c r="B399" s="11" t="s">
        <v>468</v>
      </c>
      <c r="C399" s="11">
        <v>200</v>
      </c>
      <c r="D399" s="11">
        <v>83</v>
      </c>
      <c r="E399" s="18">
        <v>42937.515601851854</v>
      </c>
      <c r="F399" s="18">
        <v>42937.515694444446</v>
      </c>
      <c r="G399" s="11">
        <v>8.58</v>
      </c>
      <c r="H399" s="11">
        <v>164</v>
      </c>
      <c r="I399" s="11">
        <v>59</v>
      </c>
      <c r="J399" s="11">
        <v>39258</v>
      </c>
      <c r="K399" s="11">
        <v>74</v>
      </c>
      <c r="L399" s="11">
        <v>41</v>
      </c>
      <c r="M399" s="11">
        <v>4</v>
      </c>
      <c r="N399" s="11">
        <v>119</v>
      </c>
      <c r="O399" s="11">
        <v>329509</v>
      </c>
      <c r="P399" s="11" t="s">
        <v>56</v>
      </c>
      <c r="Q399" s="11">
        <v>456583</v>
      </c>
      <c r="R399" s="11">
        <v>262792</v>
      </c>
      <c r="S399" s="11">
        <v>4157069</v>
      </c>
      <c r="T399" s="11">
        <v>41766</v>
      </c>
      <c r="U399" s="13">
        <v>5.0046148300170898</v>
      </c>
      <c r="V399" s="11">
        <v>0</v>
      </c>
      <c r="W399" s="11">
        <v>1</v>
      </c>
      <c r="X399" s="11">
        <v>1</v>
      </c>
      <c r="Y399" s="11">
        <v>0</v>
      </c>
      <c r="Z399" s="11">
        <v>1</v>
      </c>
      <c r="AA399" s="11">
        <v>1</v>
      </c>
      <c r="AB399" s="11">
        <v>1</v>
      </c>
      <c r="AC399" s="11">
        <v>1</v>
      </c>
      <c r="AD399" s="11">
        <v>0</v>
      </c>
      <c r="AE399" s="11">
        <v>1</v>
      </c>
      <c r="AF399" s="12"/>
    </row>
    <row r="400" spans="1:32" x14ac:dyDescent="0.2">
      <c r="A400" s="7">
        <v>107</v>
      </c>
      <c r="B400" s="8" t="s">
        <v>469</v>
      </c>
      <c r="C400" s="8">
        <v>200</v>
      </c>
      <c r="D400" s="8">
        <v>40</v>
      </c>
      <c r="E400" s="16">
        <v>42937.492395833331</v>
      </c>
      <c r="F400" s="16">
        <v>42937.4924537037</v>
      </c>
      <c r="G400" s="8">
        <v>4.7699999999999996</v>
      </c>
      <c r="H400" s="8">
        <v>98</v>
      </c>
      <c r="I400" s="8">
        <v>19</v>
      </c>
      <c r="J400" s="8">
        <v>10208</v>
      </c>
      <c r="K400" s="8">
        <v>53</v>
      </c>
      <c r="L400" s="8">
        <v>11</v>
      </c>
      <c r="M400" s="8">
        <v>6</v>
      </c>
      <c r="N400" s="8">
        <v>81</v>
      </c>
      <c r="O400" s="8">
        <v>44720</v>
      </c>
      <c r="P400" s="8" t="s">
        <v>56</v>
      </c>
      <c r="Q400" s="8">
        <v>332016</v>
      </c>
      <c r="R400" s="8">
        <v>5463543</v>
      </c>
      <c r="S400" s="8">
        <v>691533</v>
      </c>
      <c r="T400" s="8">
        <v>182977</v>
      </c>
      <c r="U400" s="14">
        <v>6.403721809387207</v>
      </c>
      <c r="V400" s="8">
        <v>1</v>
      </c>
      <c r="W400" s="8">
        <v>1</v>
      </c>
      <c r="X400" s="8">
        <v>0</v>
      </c>
      <c r="Y400" s="8">
        <v>0</v>
      </c>
      <c r="Z400" s="8">
        <v>1</v>
      </c>
      <c r="AA400" s="8">
        <v>0</v>
      </c>
      <c r="AB400" s="8">
        <v>1</v>
      </c>
      <c r="AC400" s="8">
        <v>1</v>
      </c>
      <c r="AD400" s="8">
        <v>0</v>
      </c>
      <c r="AE400" s="8">
        <v>1</v>
      </c>
      <c r="AF400" s="9"/>
    </row>
    <row r="401" spans="1:32" x14ac:dyDescent="0.2">
      <c r="A401" s="10">
        <v>131</v>
      </c>
      <c r="B401" s="11" t="s">
        <v>470</v>
      </c>
      <c r="C401" s="11">
        <v>200</v>
      </c>
      <c r="D401" s="11">
        <v>69</v>
      </c>
      <c r="E401" s="18">
        <v>42937.493634259263</v>
      </c>
      <c r="F401" s="18">
        <v>42937.493703703702</v>
      </c>
      <c r="G401" s="11">
        <v>5.96</v>
      </c>
      <c r="H401" s="11">
        <v>69</v>
      </c>
      <c r="I401" s="11">
        <v>26</v>
      </c>
      <c r="J401" s="11">
        <v>14400</v>
      </c>
      <c r="K401" s="11">
        <v>38</v>
      </c>
      <c r="L401" s="11">
        <v>27</v>
      </c>
      <c r="M401" s="11">
        <v>4</v>
      </c>
      <c r="N401" s="11">
        <v>38</v>
      </c>
      <c r="O401" s="11">
        <v>80175</v>
      </c>
      <c r="P401" s="11" t="s">
        <v>56</v>
      </c>
      <c r="Q401" s="11">
        <v>566327</v>
      </c>
      <c r="R401" s="11">
        <v>163691</v>
      </c>
      <c r="S401" s="11">
        <v>1927387</v>
      </c>
      <c r="T401" s="11">
        <v>12991</v>
      </c>
      <c r="U401" s="13">
        <v>2.6231489181518555</v>
      </c>
      <c r="V401" s="11">
        <v>1</v>
      </c>
      <c r="W401" s="11">
        <v>1</v>
      </c>
      <c r="X401" s="11">
        <v>1</v>
      </c>
      <c r="Y401" s="11">
        <v>0</v>
      </c>
      <c r="Z401" s="11">
        <v>1</v>
      </c>
      <c r="AA401" s="11">
        <v>0</v>
      </c>
      <c r="AB401" s="11">
        <v>1</v>
      </c>
      <c r="AC401" s="11">
        <v>1</v>
      </c>
      <c r="AD401" s="11">
        <v>0</v>
      </c>
      <c r="AE401" s="11">
        <v>1</v>
      </c>
      <c r="AF401" s="12"/>
    </row>
    <row r="402" spans="1:32" x14ac:dyDescent="0.2">
      <c r="A402" s="7">
        <v>465</v>
      </c>
      <c r="B402" s="8" t="s">
        <v>471</v>
      </c>
      <c r="C402" s="8">
        <v>200</v>
      </c>
      <c r="D402" s="8">
        <v>73</v>
      </c>
      <c r="E402" s="16">
        <v>42937.518240740741</v>
      </c>
      <c r="F402" s="16">
        <v>42937.518252314818</v>
      </c>
      <c r="G402" s="8">
        <v>1.34</v>
      </c>
      <c r="H402" s="8">
        <v>17</v>
      </c>
      <c r="I402" s="8">
        <v>5</v>
      </c>
      <c r="J402" s="8">
        <v>1078</v>
      </c>
      <c r="K402" s="8">
        <v>6</v>
      </c>
      <c r="L402" s="8">
        <v>4</v>
      </c>
      <c r="M402" s="8">
        <v>1</v>
      </c>
      <c r="N402" s="8">
        <v>12</v>
      </c>
      <c r="O402" s="8">
        <v>1929</v>
      </c>
      <c r="P402" s="8" t="s">
        <v>56</v>
      </c>
      <c r="Q402" s="8">
        <v>5156</v>
      </c>
      <c r="R402" s="8">
        <v>142870</v>
      </c>
      <c r="S402" s="8">
        <v>201956</v>
      </c>
      <c r="T402" s="8">
        <v>87104</v>
      </c>
      <c r="U402" s="14">
        <v>0.41867733001708984</v>
      </c>
      <c r="V402" s="8">
        <v>1</v>
      </c>
      <c r="W402" s="8">
        <v>1</v>
      </c>
      <c r="X402" s="8">
        <v>0</v>
      </c>
      <c r="Y402" s="8">
        <v>0</v>
      </c>
      <c r="Z402" s="8">
        <v>0</v>
      </c>
      <c r="AA402" s="8">
        <v>1</v>
      </c>
      <c r="AB402" s="8">
        <v>1</v>
      </c>
      <c r="AC402" s="8">
        <v>1</v>
      </c>
      <c r="AD402" s="8">
        <v>1</v>
      </c>
      <c r="AE402" s="8">
        <v>1</v>
      </c>
      <c r="AF402" s="9"/>
    </row>
    <row r="403" spans="1:32" x14ac:dyDescent="0.2">
      <c r="A403" s="10">
        <v>498</v>
      </c>
      <c r="B403" s="11" t="s">
        <v>472</v>
      </c>
      <c r="C403" s="11">
        <v>200</v>
      </c>
      <c r="D403" s="11">
        <v>43</v>
      </c>
      <c r="E403" s="18">
        <v>42937.612037037034</v>
      </c>
      <c r="F403" s="18">
        <v>42937.612071759257</v>
      </c>
      <c r="G403" s="11">
        <v>2.7</v>
      </c>
      <c r="H403" s="11">
        <v>76</v>
      </c>
      <c r="I403" s="11">
        <v>11</v>
      </c>
      <c r="J403" s="11">
        <v>6402</v>
      </c>
      <c r="K403" s="11">
        <v>29</v>
      </c>
      <c r="L403" s="11">
        <v>14</v>
      </c>
      <c r="M403" s="11">
        <v>1</v>
      </c>
      <c r="N403" s="11">
        <v>61</v>
      </c>
      <c r="O403" s="11">
        <v>19851</v>
      </c>
      <c r="P403" s="11">
        <v>132839</v>
      </c>
      <c r="Q403" s="11">
        <v>817</v>
      </c>
      <c r="R403" s="11">
        <v>1591830</v>
      </c>
      <c r="S403" s="11">
        <v>275879</v>
      </c>
      <c r="T403" s="11">
        <v>233882</v>
      </c>
      <c r="U403" s="13">
        <v>2.1506290435791016</v>
      </c>
      <c r="V403" s="11">
        <v>1</v>
      </c>
      <c r="W403" s="11">
        <v>0</v>
      </c>
      <c r="X403" s="11">
        <v>1</v>
      </c>
      <c r="Y403" s="11">
        <v>0</v>
      </c>
      <c r="Z403" s="11">
        <v>0</v>
      </c>
      <c r="AA403" s="11">
        <v>1</v>
      </c>
      <c r="AB403" s="11">
        <v>1</v>
      </c>
      <c r="AC403" s="11">
        <v>1</v>
      </c>
      <c r="AD403" s="11">
        <v>0</v>
      </c>
      <c r="AE403" s="11">
        <v>1</v>
      </c>
      <c r="AF403" s="12"/>
    </row>
    <row r="404" spans="1:32" x14ac:dyDescent="0.2">
      <c r="A404" s="7">
        <v>325</v>
      </c>
      <c r="B404" s="8" t="s">
        <v>473</v>
      </c>
      <c r="C404" s="8">
        <v>200</v>
      </c>
      <c r="D404" s="8">
        <v>37</v>
      </c>
      <c r="E404" s="16">
        <v>42937.507476851853</v>
      </c>
      <c r="F404" s="16">
        <v>42937.507523148146</v>
      </c>
      <c r="G404" s="8">
        <v>4.5</v>
      </c>
      <c r="H404" s="8">
        <v>104</v>
      </c>
      <c r="I404" s="8">
        <v>9</v>
      </c>
      <c r="J404" s="8">
        <v>10970</v>
      </c>
      <c r="K404" s="8">
        <v>48</v>
      </c>
      <c r="L404" s="8">
        <v>41</v>
      </c>
      <c r="M404" s="8">
        <v>25</v>
      </c>
      <c r="N404" s="8">
        <v>38</v>
      </c>
      <c r="O404" s="8">
        <v>44976</v>
      </c>
      <c r="P404" s="8" t="s">
        <v>56</v>
      </c>
      <c r="Q404" s="8">
        <v>512572</v>
      </c>
      <c r="R404" s="8">
        <v>1278738</v>
      </c>
      <c r="S404" s="8">
        <v>583163</v>
      </c>
      <c r="T404" s="8">
        <v>104767</v>
      </c>
      <c r="U404" s="14">
        <v>2.4072799682617188</v>
      </c>
      <c r="V404" s="8">
        <v>0</v>
      </c>
      <c r="W404" s="8">
        <v>1</v>
      </c>
      <c r="X404" s="8">
        <v>1</v>
      </c>
      <c r="Y404" s="8">
        <v>1</v>
      </c>
      <c r="Z404" s="8">
        <v>1</v>
      </c>
      <c r="AA404" s="8">
        <v>1</v>
      </c>
      <c r="AB404" s="8">
        <v>1</v>
      </c>
      <c r="AC404" s="8">
        <v>1</v>
      </c>
      <c r="AD404" s="8">
        <v>1</v>
      </c>
      <c r="AE404" s="8">
        <v>1</v>
      </c>
      <c r="AF404" s="9"/>
    </row>
    <row r="405" spans="1:32" x14ac:dyDescent="0.2">
      <c r="A405" s="10">
        <v>385</v>
      </c>
      <c r="B405" s="11" t="s">
        <v>474</v>
      </c>
      <c r="C405" s="11">
        <v>200</v>
      </c>
      <c r="D405" s="11">
        <v>80</v>
      </c>
      <c r="E405" s="18">
        <v>42937.511412037034</v>
      </c>
      <c r="F405" s="18">
        <v>42937.511423611111</v>
      </c>
      <c r="G405" s="11">
        <v>1.38</v>
      </c>
      <c r="H405" s="11">
        <v>22</v>
      </c>
      <c r="I405" s="11">
        <v>3</v>
      </c>
      <c r="J405" s="11">
        <v>2449</v>
      </c>
      <c r="K405" s="11">
        <v>19</v>
      </c>
      <c r="L405" s="11">
        <v>14</v>
      </c>
      <c r="M405" s="11">
        <v>4</v>
      </c>
      <c r="N405" s="11">
        <v>4</v>
      </c>
      <c r="O405" s="11">
        <v>9945</v>
      </c>
      <c r="P405" s="11" t="s">
        <v>56</v>
      </c>
      <c r="Q405" s="11">
        <v>191251</v>
      </c>
      <c r="R405" s="11">
        <v>7666</v>
      </c>
      <c r="S405" s="11">
        <v>1097782</v>
      </c>
      <c r="T405" s="11">
        <v>36808</v>
      </c>
      <c r="U405" s="13">
        <v>1.2812156677246094</v>
      </c>
      <c r="V405" s="11">
        <v>0</v>
      </c>
      <c r="W405" s="11">
        <v>0</v>
      </c>
      <c r="X405" s="11">
        <v>0</v>
      </c>
      <c r="Y405" s="11">
        <v>1</v>
      </c>
      <c r="Z405" s="11">
        <v>0</v>
      </c>
      <c r="AA405" s="11">
        <v>1</v>
      </c>
      <c r="AB405" s="11">
        <v>1</v>
      </c>
      <c r="AC405" s="11">
        <v>0</v>
      </c>
      <c r="AD405" s="11">
        <v>0</v>
      </c>
      <c r="AE405" s="11">
        <v>1</v>
      </c>
      <c r="AF405" s="12"/>
    </row>
    <row r="406" spans="1:32" x14ac:dyDescent="0.2">
      <c r="A406" s="7">
        <v>154</v>
      </c>
      <c r="B406" s="8" t="s">
        <v>475</v>
      </c>
      <c r="C406" s="8">
        <v>200</v>
      </c>
      <c r="D406" s="8">
        <v>55</v>
      </c>
      <c r="E406" s="16">
        <v>42937.495150462964</v>
      </c>
      <c r="F406" s="16">
        <v>42937.495196759257</v>
      </c>
      <c r="G406" s="8">
        <v>4.25</v>
      </c>
      <c r="H406" s="8">
        <v>76</v>
      </c>
      <c r="I406" s="8">
        <v>11</v>
      </c>
      <c r="J406" s="8">
        <v>12239</v>
      </c>
      <c r="K406" s="8">
        <v>54</v>
      </c>
      <c r="L406" s="8">
        <v>18</v>
      </c>
      <c r="M406" s="8">
        <v>9</v>
      </c>
      <c r="N406" s="8">
        <v>49</v>
      </c>
      <c r="O406" s="8">
        <v>24968</v>
      </c>
      <c r="P406" s="8" t="s">
        <v>56</v>
      </c>
      <c r="Q406" s="8">
        <v>62366</v>
      </c>
      <c r="R406" s="8">
        <v>801357</v>
      </c>
      <c r="S406" s="8">
        <v>1063040</v>
      </c>
      <c r="T406" s="8">
        <v>60093</v>
      </c>
      <c r="U406" s="14">
        <v>1.9186248779296875</v>
      </c>
      <c r="V406" s="8">
        <v>0</v>
      </c>
      <c r="W406" s="8">
        <v>1</v>
      </c>
      <c r="X406" s="8">
        <v>1</v>
      </c>
      <c r="Y406" s="8">
        <v>1</v>
      </c>
      <c r="Z406" s="8">
        <v>1</v>
      </c>
      <c r="AA406" s="8">
        <v>1</v>
      </c>
      <c r="AB406" s="8">
        <v>1</v>
      </c>
      <c r="AC406" s="8">
        <v>1</v>
      </c>
      <c r="AD406" s="8">
        <v>0</v>
      </c>
      <c r="AE406" s="8">
        <v>1</v>
      </c>
      <c r="AF406" s="9"/>
    </row>
    <row r="407" spans="1:32" x14ac:dyDescent="0.2">
      <c r="A407" s="10">
        <v>516</v>
      </c>
      <c r="B407" s="11" t="s">
        <v>476</v>
      </c>
      <c r="C407" s="11">
        <v>200</v>
      </c>
      <c r="D407" s="11">
        <v>62</v>
      </c>
      <c r="E407" s="18">
        <v>42937.613240740742</v>
      </c>
      <c r="F407" s="18">
        <v>42937.613310185188</v>
      </c>
      <c r="G407" s="11">
        <v>6.78</v>
      </c>
      <c r="H407" s="11">
        <v>58</v>
      </c>
      <c r="I407" s="11">
        <v>12</v>
      </c>
      <c r="J407" s="11">
        <v>5403</v>
      </c>
      <c r="K407" s="11">
        <v>43</v>
      </c>
      <c r="L407" s="11">
        <v>11</v>
      </c>
      <c r="M407" s="19">
        <v>4</v>
      </c>
      <c r="N407" s="19">
        <v>43</v>
      </c>
      <c r="O407" s="11">
        <v>26151</v>
      </c>
      <c r="P407" s="11">
        <v>58855</v>
      </c>
      <c r="Q407" s="11">
        <v>131239</v>
      </c>
      <c r="R407" s="11">
        <v>313541</v>
      </c>
      <c r="S407" s="11">
        <v>580401</v>
      </c>
      <c r="T407" s="11">
        <v>27629</v>
      </c>
      <c r="U407" s="13">
        <v>1.0851058959960938</v>
      </c>
      <c r="V407" s="11">
        <v>0</v>
      </c>
      <c r="W407" s="11">
        <v>1</v>
      </c>
      <c r="X407" s="11">
        <v>1</v>
      </c>
      <c r="Y407" s="11">
        <v>1</v>
      </c>
      <c r="Z407" s="11">
        <v>1</v>
      </c>
      <c r="AA407" s="11">
        <v>1</v>
      </c>
      <c r="AB407" s="11">
        <v>1</v>
      </c>
      <c r="AC407" s="11">
        <v>1</v>
      </c>
      <c r="AD407" s="11">
        <v>0</v>
      </c>
      <c r="AE407" s="11">
        <v>1</v>
      </c>
      <c r="AF407" s="12"/>
    </row>
    <row r="408" spans="1:32" x14ac:dyDescent="0.2">
      <c r="A408" s="7">
        <v>324</v>
      </c>
      <c r="B408" s="8" t="s">
        <v>477</v>
      </c>
      <c r="C408" s="8">
        <v>200</v>
      </c>
      <c r="D408" s="8">
        <v>42</v>
      </c>
      <c r="E408" s="16">
        <v>42937.507453703707</v>
      </c>
      <c r="F408" s="16">
        <v>42937.507476851853</v>
      </c>
      <c r="G408" s="8">
        <v>2.14</v>
      </c>
      <c r="H408" s="8">
        <v>44</v>
      </c>
      <c r="I408" s="8">
        <v>4</v>
      </c>
      <c r="J408" s="8">
        <v>3827</v>
      </c>
      <c r="K408" s="8">
        <v>39</v>
      </c>
      <c r="L408" s="8">
        <v>8</v>
      </c>
      <c r="M408" s="8">
        <v>5</v>
      </c>
      <c r="N408" s="8">
        <v>31</v>
      </c>
      <c r="O408" s="8">
        <v>13392</v>
      </c>
      <c r="P408" s="8" t="s">
        <v>56</v>
      </c>
      <c r="Q408" s="8">
        <v>81507</v>
      </c>
      <c r="R408" s="8">
        <v>1184367</v>
      </c>
      <c r="S408" s="8">
        <v>432266</v>
      </c>
      <c r="T408" s="8">
        <v>1828</v>
      </c>
      <c r="U408" s="14">
        <v>1.6339874267578125</v>
      </c>
      <c r="V408" s="8">
        <v>1</v>
      </c>
      <c r="W408" s="8">
        <v>1</v>
      </c>
      <c r="X408" s="8">
        <v>1</v>
      </c>
      <c r="Y408" s="8">
        <v>1</v>
      </c>
      <c r="Z408" s="8">
        <v>0</v>
      </c>
      <c r="AA408" s="8">
        <v>1</v>
      </c>
      <c r="AB408" s="8">
        <v>1</v>
      </c>
      <c r="AC408" s="8">
        <v>1</v>
      </c>
      <c r="AD408" s="8">
        <v>0</v>
      </c>
      <c r="AE408" s="8">
        <v>1</v>
      </c>
      <c r="AF408" s="9"/>
    </row>
    <row r="409" spans="1:32" x14ac:dyDescent="0.2">
      <c r="A409" s="10">
        <v>118</v>
      </c>
      <c r="B409" s="11" t="s">
        <v>478</v>
      </c>
      <c r="C409" s="11">
        <v>200</v>
      </c>
      <c r="D409" s="11">
        <v>87</v>
      </c>
      <c r="E409" s="18">
        <v>42937.492939814816</v>
      </c>
      <c r="F409" s="18">
        <v>42937.492962962962</v>
      </c>
      <c r="G409" s="11">
        <v>2.31</v>
      </c>
      <c r="H409" s="11">
        <v>19</v>
      </c>
      <c r="I409" s="11">
        <v>2</v>
      </c>
      <c r="J409" s="11">
        <v>2706</v>
      </c>
      <c r="K409" s="11">
        <v>17</v>
      </c>
      <c r="L409" s="11">
        <v>3</v>
      </c>
      <c r="M409" s="11">
        <v>3</v>
      </c>
      <c r="N409" s="11">
        <v>13</v>
      </c>
      <c r="O409" s="11">
        <v>282166</v>
      </c>
      <c r="P409" s="11" t="s">
        <v>56</v>
      </c>
      <c r="Q409" s="11">
        <v>61300</v>
      </c>
      <c r="R409" s="11">
        <v>794818</v>
      </c>
      <c r="S409" s="11">
        <v>1704690</v>
      </c>
      <c r="T409" s="11" t="s">
        <v>56</v>
      </c>
      <c r="U409" s="13">
        <v>2.7112712860107422</v>
      </c>
      <c r="V409" s="11">
        <v>0</v>
      </c>
      <c r="W409" s="11">
        <v>1</v>
      </c>
      <c r="X409" s="11">
        <v>1</v>
      </c>
      <c r="Y409" s="11">
        <v>0</v>
      </c>
      <c r="Z409" s="11">
        <v>0</v>
      </c>
      <c r="AA409" s="11">
        <v>0</v>
      </c>
      <c r="AB409" s="11">
        <v>1</v>
      </c>
      <c r="AC409" s="11">
        <v>1</v>
      </c>
      <c r="AD409" s="11">
        <v>0</v>
      </c>
      <c r="AE409" s="11">
        <v>1</v>
      </c>
      <c r="AF409" s="12"/>
    </row>
    <row r="410" spans="1:32" x14ac:dyDescent="0.2">
      <c r="A410" s="7">
        <v>207</v>
      </c>
      <c r="B410" s="8" t="s">
        <v>479</v>
      </c>
      <c r="C410" s="8">
        <v>200</v>
      </c>
      <c r="D410" s="8">
        <v>75</v>
      </c>
      <c r="E410" s="16">
        <v>42937.499085648145</v>
      </c>
      <c r="F410" s="16">
        <v>42937.499131944445</v>
      </c>
      <c r="G410" s="8">
        <v>3.95</v>
      </c>
      <c r="H410" s="8">
        <v>63</v>
      </c>
      <c r="I410" s="8">
        <v>15</v>
      </c>
      <c r="J410" s="8">
        <v>9930</v>
      </c>
      <c r="K410" s="8">
        <v>46</v>
      </c>
      <c r="L410" s="8">
        <v>19</v>
      </c>
      <c r="M410" s="8">
        <v>3</v>
      </c>
      <c r="N410" s="8">
        <v>41</v>
      </c>
      <c r="O410" s="8">
        <v>97117</v>
      </c>
      <c r="P410" s="8" t="s">
        <v>56</v>
      </c>
      <c r="Q410" s="8">
        <v>809190</v>
      </c>
      <c r="R410" s="8">
        <v>836165</v>
      </c>
      <c r="S410" s="8">
        <v>744532</v>
      </c>
      <c r="T410" s="8">
        <v>193056</v>
      </c>
      <c r="U410" s="14">
        <v>2.5559043884277344</v>
      </c>
      <c r="V410" s="8">
        <v>0</v>
      </c>
      <c r="W410" s="8">
        <v>1</v>
      </c>
      <c r="X410" s="8">
        <v>1</v>
      </c>
      <c r="Y410" s="8">
        <v>0</v>
      </c>
      <c r="Z410" s="8">
        <v>0</v>
      </c>
      <c r="AA410" s="8">
        <v>0</v>
      </c>
      <c r="AB410" s="8">
        <v>1</v>
      </c>
      <c r="AC410" s="8">
        <v>1</v>
      </c>
      <c r="AD410" s="8">
        <v>0</v>
      </c>
      <c r="AE410" s="8">
        <v>1</v>
      </c>
      <c r="AF410" s="9"/>
    </row>
    <row r="411" spans="1:32" x14ac:dyDescent="0.2">
      <c r="A411" s="10">
        <v>224</v>
      </c>
      <c r="B411" s="11" t="s">
        <v>480</v>
      </c>
      <c r="C411" s="11">
        <v>200</v>
      </c>
      <c r="D411" s="11">
        <v>30</v>
      </c>
      <c r="E411" s="18">
        <v>42937.499803240738</v>
      </c>
      <c r="F411" s="18">
        <v>42937.499930555554</v>
      </c>
      <c r="G411" s="11">
        <v>10.46</v>
      </c>
      <c r="H411" s="11">
        <v>123</v>
      </c>
      <c r="I411" s="11">
        <v>28</v>
      </c>
      <c r="J411" s="11">
        <v>15216</v>
      </c>
      <c r="K411" s="11">
        <v>100</v>
      </c>
      <c r="L411" s="11">
        <v>58</v>
      </c>
      <c r="M411" s="11">
        <v>4</v>
      </c>
      <c r="N411" s="11">
        <v>61</v>
      </c>
      <c r="O411" s="11">
        <v>111516</v>
      </c>
      <c r="P411" s="11" t="s">
        <v>56</v>
      </c>
      <c r="Q411" s="11">
        <v>456854</v>
      </c>
      <c r="R411" s="11">
        <v>1382005</v>
      </c>
      <c r="S411" s="11">
        <v>2617238</v>
      </c>
      <c r="T411" s="11">
        <v>190281</v>
      </c>
      <c r="U411" s="13">
        <v>4.5374813079833984</v>
      </c>
      <c r="V411" s="11">
        <v>0</v>
      </c>
      <c r="W411" s="11">
        <v>1</v>
      </c>
      <c r="X411" s="11">
        <v>1</v>
      </c>
      <c r="Y411" s="11">
        <v>0</v>
      </c>
      <c r="Z411" s="11">
        <v>1</v>
      </c>
      <c r="AA411" s="11">
        <v>1</v>
      </c>
      <c r="AB411" s="11">
        <v>1</v>
      </c>
      <c r="AC411" s="11">
        <v>1</v>
      </c>
      <c r="AD411" s="11">
        <v>0</v>
      </c>
      <c r="AE411" s="11">
        <v>1</v>
      </c>
      <c r="AF411" s="12"/>
    </row>
    <row r="412" spans="1:32" x14ac:dyDescent="0.2">
      <c r="A412" s="7">
        <v>211</v>
      </c>
      <c r="B412" s="8" t="s">
        <v>481</v>
      </c>
      <c r="C412" s="8">
        <v>200</v>
      </c>
      <c r="D412" s="8">
        <v>61</v>
      </c>
      <c r="E412" s="16">
        <v>42937.499340277776</v>
      </c>
      <c r="F412" s="16">
        <v>42937.499374999999</v>
      </c>
      <c r="G412" s="8">
        <v>2.77</v>
      </c>
      <c r="H412" s="8">
        <v>56</v>
      </c>
      <c r="I412" s="8">
        <v>5</v>
      </c>
      <c r="J412" s="8">
        <v>6037</v>
      </c>
      <c r="K412" s="8">
        <v>21</v>
      </c>
      <c r="L412" s="8">
        <v>20</v>
      </c>
      <c r="M412" s="8">
        <v>14</v>
      </c>
      <c r="N412" s="8">
        <v>22</v>
      </c>
      <c r="O412" s="8">
        <v>32985</v>
      </c>
      <c r="P412" s="8" t="s">
        <v>56</v>
      </c>
      <c r="Q412" s="8">
        <v>168120</v>
      </c>
      <c r="R412" s="8">
        <v>1624567</v>
      </c>
      <c r="S412" s="8">
        <v>385341</v>
      </c>
      <c r="T412" s="8">
        <v>25564</v>
      </c>
      <c r="U412" s="14">
        <v>2.1329660415649414</v>
      </c>
      <c r="V412" s="8">
        <v>0</v>
      </c>
      <c r="W412" s="8">
        <v>1</v>
      </c>
      <c r="X412" s="8">
        <v>0</v>
      </c>
      <c r="Y412" s="8">
        <v>1</v>
      </c>
      <c r="Z412" s="8">
        <v>1</v>
      </c>
      <c r="AA412" s="8">
        <v>1</v>
      </c>
      <c r="AB412" s="8">
        <v>1</v>
      </c>
      <c r="AC412" s="8">
        <v>1</v>
      </c>
      <c r="AD412" s="8">
        <v>0</v>
      </c>
      <c r="AE412" s="8">
        <v>1</v>
      </c>
      <c r="AF412" s="9"/>
    </row>
    <row r="413" spans="1:32" x14ac:dyDescent="0.2">
      <c r="A413" s="10">
        <v>502</v>
      </c>
      <c r="B413" s="11" t="s">
        <v>482</v>
      </c>
      <c r="C413" s="11">
        <v>200</v>
      </c>
      <c r="D413" s="11">
        <v>25</v>
      </c>
      <c r="E413" s="18">
        <v>42937.612291666665</v>
      </c>
      <c r="F413" s="18">
        <v>42937.612361111111</v>
      </c>
      <c r="G413" s="11">
        <v>6.38</v>
      </c>
      <c r="H413" s="11">
        <v>128</v>
      </c>
      <c r="I413" s="11">
        <v>42</v>
      </c>
      <c r="J413" s="11">
        <v>21066</v>
      </c>
      <c r="K413" s="11">
        <v>79</v>
      </c>
      <c r="L413" s="11">
        <v>32</v>
      </c>
      <c r="M413" s="11">
        <v>11</v>
      </c>
      <c r="N413" s="11">
        <v>85</v>
      </c>
      <c r="O413" s="11">
        <v>19265</v>
      </c>
      <c r="P413" s="11" t="s">
        <v>56</v>
      </c>
      <c r="Q413" s="11">
        <v>239720</v>
      </c>
      <c r="R413" s="11">
        <v>4575386</v>
      </c>
      <c r="S413" s="11">
        <v>1488585</v>
      </c>
      <c r="T413" s="11">
        <v>58775</v>
      </c>
      <c r="U413" s="13">
        <v>6.0860929489135742</v>
      </c>
      <c r="V413" s="11">
        <v>0</v>
      </c>
      <c r="W413" s="11">
        <v>0</v>
      </c>
      <c r="X413" s="11">
        <v>0</v>
      </c>
      <c r="Y413" s="11">
        <v>1</v>
      </c>
      <c r="Z413" s="11">
        <v>1</v>
      </c>
      <c r="AA413" s="11">
        <v>1</v>
      </c>
      <c r="AB413" s="11">
        <v>1</v>
      </c>
      <c r="AC413" s="11">
        <v>1</v>
      </c>
      <c r="AD413" s="11">
        <v>0</v>
      </c>
      <c r="AE413" s="11">
        <v>1</v>
      </c>
      <c r="AF413" s="12"/>
    </row>
    <row r="414" spans="1:32" x14ac:dyDescent="0.2">
      <c r="A414" s="7">
        <v>97</v>
      </c>
      <c r="B414" s="8" t="s">
        <v>483</v>
      </c>
      <c r="C414" s="8">
        <v>200</v>
      </c>
      <c r="D414" s="8">
        <v>47</v>
      </c>
      <c r="E414" s="16">
        <v>42937.492083333331</v>
      </c>
      <c r="F414" s="16">
        <v>42937.492152777777</v>
      </c>
      <c r="G414" s="8">
        <v>6.23</v>
      </c>
      <c r="H414" s="8">
        <v>63</v>
      </c>
      <c r="I414" s="8">
        <v>12</v>
      </c>
      <c r="J414" s="8">
        <v>6925</v>
      </c>
      <c r="K414" s="8">
        <v>46</v>
      </c>
      <c r="L414" s="8">
        <v>16</v>
      </c>
      <c r="M414" s="8">
        <v>8</v>
      </c>
      <c r="N414" s="8">
        <v>39</v>
      </c>
      <c r="O414" s="8">
        <v>113987</v>
      </c>
      <c r="P414" s="8" t="s">
        <v>56</v>
      </c>
      <c r="Q414" s="8">
        <v>346362</v>
      </c>
      <c r="R414" s="8">
        <v>609508</v>
      </c>
      <c r="S414" s="8">
        <v>1701618</v>
      </c>
      <c r="T414" s="8">
        <v>23208</v>
      </c>
      <c r="U414" s="14">
        <v>2.665217399597168</v>
      </c>
      <c r="V414" s="8">
        <v>0</v>
      </c>
      <c r="W414" s="8">
        <v>1</v>
      </c>
      <c r="X414" s="8">
        <v>1</v>
      </c>
      <c r="Y414" s="8">
        <v>1</v>
      </c>
      <c r="Z414" s="8">
        <v>1</v>
      </c>
      <c r="AA414" s="8">
        <v>1</v>
      </c>
      <c r="AB414" s="8">
        <v>1</v>
      </c>
      <c r="AC414" s="8">
        <v>1</v>
      </c>
      <c r="AD414" s="8">
        <v>0</v>
      </c>
      <c r="AE414" s="8">
        <v>1</v>
      </c>
      <c r="AF414" s="9"/>
    </row>
    <row r="415" spans="1:32" x14ac:dyDescent="0.2">
      <c r="A415" s="10">
        <v>412</v>
      </c>
      <c r="B415" s="11" t="s">
        <v>484</v>
      </c>
      <c r="C415" s="11">
        <v>200</v>
      </c>
      <c r="D415" s="11">
        <v>89</v>
      </c>
      <c r="E415" s="18">
        <v>42937.51357638889</v>
      </c>
      <c r="F415" s="18">
        <v>42937.51358796296</v>
      </c>
      <c r="G415" s="11">
        <v>0.99</v>
      </c>
      <c r="H415" s="11">
        <v>4</v>
      </c>
      <c r="I415" s="11">
        <v>2</v>
      </c>
      <c r="J415" s="11">
        <v>306</v>
      </c>
      <c r="K415" s="11">
        <v>1</v>
      </c>
      <c r="L415" s="11">
        <v>0</v>
      </c>
      <c r="M415" s="11">
        <v>1</v>
      </c>
      <c r="N415" s="11">
        <v>3</v>
      </c>
      <c r="O415" s="11">
        <v>7438</v>
      </c>
      <c r="P415" s="11" t="s">
        <v>56</v>
      </c>
      <c r="Q415" s="11">
        <v>24190</v>
      </c>
      <c r="R415" s="11" t="s">
        <v>56</v>
      </c>
      <c r="S415" s="11" t="s">
        <v>56</v>
      </c>
      <c r="T415" s="11">
        <v>57680</v>
      </c>
      <c r="U415" s="13">
        <v>8.5170745849609375E-2</v>
      </c>
      <c r="V415" s="11">
        <v>0</v>
      </c>
      <c r="W415" s="11">
        <v>1</v>
      </c>
      <c r="X415" s="11">
        <v>1</v>
      </c>
      <c r="Y415" s="11">
        <v>0</v>
      </c>
      <c r="Z415" s="11">
        <v>1</v>
      </c>
      <c r="AA415" s="11">
        <v>0</v>
      </c>
      <c r="AB415" s="11">
        <v>1</v>
      </c>
      <c r="AC415" s="11">
        <v>0</v>
      </c>
      <c r="AD415" s="11">
        <v>1</v>
      </c>
      <c r="AE415" s="11">
        <v>0</v>
      </c>
      <c r="AF415" s="12"/>
    </row>
    <row r="416" spans="1:32" x14ac:dyDescent="0.2">
      <c r="A416" s="7">
        <v>275</v>
      </c>
      <c r="B416" s="8" t="s">
        <v>485</v>
      </c>
      <c r="C416" s="8">
        <v>200</v>
      </c>
      <c r="D416" s="8">
        <v>66</v>
      </c>
      <c r="E416" s="16">
        <v>42937.504178240742</v>
      </c>
      <c r="F416" s="16">
        <v>42937.504224537035</v>
      </c>
      <c r="G416" s="8">
        <v>3.91</v>
      </c>
      <c r="H416" s="8">
        <v>32</v>
      </c>
      <c r="I416" s="8">
        <v>6</v>
      </c>
      <c r="J416" s="8">
        <v>3163</v>
      </c>
      <c r="K416" s="8">
        <v>28</v>
      </c>
      <c r="L416" s="8">
        <v>6</v>
      </c>
      <c r="M416" s="8">
        <v>5</v>
      </c>
      <c r="N416" s="8">
        <v>21</v>
      </c>
      <c r="O416" s="8">
        <v>20945</v>
      </c>
      <c r="P416" s="8" t="s">
        <v>56</v>
      </c>
      <c r="Q416" s="8">
        <v>100067</v>
      </c>
      <c r="R416" s="8">
        <v>2159973</v>
      </c>
      <c r="S416" s="8">
        <v>291899</v>
      </c>
      <c r="T416" s="8">
        <v>18435</v>
      </c>
      <c r="U416" s="14">
        <v>2.4712743759155273</v>
      </c>
      <c r="V416" s="8">
        <v>0</v>
      </c>
      <c r="W416" s="8">
        <v>1</v>
      </c>
      <c r="X416" s="8">
        <v>1</v>
      </c>
      <c r="Y416" s="8">
        <v>1</v>
      </c>
      <c r="Z416" s="8">
        <v>1</v>
      </c>
      <c r="AA416" s="8">
        <v>1</v>
      </c>
      <c r="AB416" s="8">
        <v>1</v>
      </c>
      <c r="AC416" s="8">
        <v>1</v>
      </c>
      <c r="AD416" s="8">
        <v>0</v>
      </c>
      <c r="AE416" s="8">
        <v>1</v>
      </c>
      <c r="AF416" s="9"/>
    </row>
    <row r="417" spans="1:32" x14ac:dyDescent="0.2">
      <c r="A417" s="10">
        <v>106</v>
      </c>
      <c r="B417" s="11" t="s">
        <v>486</v>
      </c>
      <c r="C417" s="11">
        <v>200</v>
      </c>
      <c r="D417" s="11">
        <v>72</v>
      </c>
      <c r="E417" s="18">
        <v>42937.492384259262</v>
      </c>
      <c r="F417" s="18">
        <v>42937.492395833331</v>
      </c>
      <c r="G417" s="11">
        <v>1.17</v>
      </c>
      <c r="H417" s="11">
        <v>29</v>
      </c>
      <c r="I417" s="11">
        <v>3</v>
      </c>
      <c r="J417" s="11">
        <v>2651</v>
      </c>
      <c r="K417" s="11">
        <v>26</v>
      </c>
      <c r="L417" s="11">
        <v>15</v>
      </c>
      <c r="M417" s="11">
        <v>2</v>
      </c>
      <c r="N417" s="11">
        <v>12</v>
      </c>
      <c r="O417" s="11">
        <v>16655</v>
      </c>
      <c r="P417" s="11" t="s">
        <v>56</v>
      </c>
      <c r="Q417" s="11">
        <v>129143</v>
      </c>
      <c r="R417" s="11">
        <v>704128</v>
      </c>
      <c r="S417" s="11">
        <v>197178</v>
      </c>
      <c r="T417" s="11">
        <v>913</v>
      </c>
      <c r="U417" s="13">
        <v>0.99946689605712891</v>
      </c>
      <c r="V417" s="11">
        <v>0</v>
      </c>
      <c r="W417" s="11">
        <v>0</v>
      </c>
      <c r="X417" s="11">
        <v>0</v>
      </c>
      <c r="Y417" s="11">
        <v>0</v>
      </c>
      <c r="Z417" s="11">
        <v>1</v>
      </c>
      <c r="AA417" s="11">
        <v>1</v>
      </c>
      <c r="AB417" s="11">
        <v>1</v>
      </c>
      <c r="AC417" s="11">
        <v>1</v>
      </c>
      <c r="AD417" s="11">
        <v>0</v>
      </c>
      <c r="AE417" s="11">
        <v>1</v>
      </c>
      <c r="AF417" s="12"/>
    </row>
    <row r="418" spans="1:32" x14ac:dyDescent="0.2">
      <c r="A418" s="7">
        <v>442</v>
      </c>
      <c r="B418" s="8" t="s">
        <v>487</v>
      </c>
      <c r="C418" s="8">
        <v>200</v>
      </c>
      <c r="D418" s="8">
        <v>19</v>
      </c>
      <c r="E418" s="16">
        <v>42937.51667824074</v>
      </c>
      <c r="F418" s="16">
        <v>42937.516747685186</v>
      </c>
      <c r="G418" s="8">
        <v>5.67</v>
      </c>
      <c r="H418" s="8">
        <v>80</v>
      </c>
      <c r="I418" s="8">
        <v>8</v>
      </c>
      <c r="J418" s="8">
        <v>8688</v>
      </c>
      <c r="K418" s="8">
        <v>71</v>
      </c>
      <c r="L418" s="8">
        <v>27</v>
      </c>
      <c r="M418" s="8">
        <v>14</v>
      </c>
      <c r="N418" s="8">
        <v>39</v>
      </c>
      <c r="O418" s="8">
        <v>86858</v>
      </c>
      <c r="P418" s="8" t="s">
        <v>56</v>
      </c>
      <c r="Q418" s="8">
        <v>227270</v>
      </c>
      <c r="R418" s="8">
        <v>5532686</v>
      </c>
      <c r="S418" s="8">
        <v>524245</v>
      </c>
      <c r="T418" s="8">
        <v>110214</v>
      </c>
      <c r="U418" s="14">
        <v>6.1810235977172852</v>
      </c>
      <c r="V418" s="8">
        <v>1</v>
      </c>
      <c r="W418" s="8">
        <v>1</v>
      </c>
      <c r="X418" s="8">
        <v>1</v>
      </c>
      <c r="Y418" s="8">
        <v>1</v>
      </c>
      <c r="Z418" s="8">
        <v>1</v>
      </c>
      <c r="AA418" s="8">
        <v>1</v>
      </c>
      <c r="AB418" s="8">
        <v>1</v>
      </c>
      <c r="AC418" s="8">
        <v>1</v>
      </c>
      <c r="AD418" s="8">
        <v>0</v>
      </c>
      <c r="AE418" s="8">
        <v>1</v>
      </c>
      <c r="AF418" s="9"/>
    </row>
    <row r="419" spans="1:32" x14ac:dyDescent="0.2">
      <c r="A419" s="10">
        <v>238</v>
      </c>
      <c r="B419" s="11" t="s">
        <v>488</v>
      </c>
      <c r="C419" s="11">
        <v>200</v>
      </c>
      <c r="D419" s="11">
        <v>87</v>
      </c>
      <c r="E419" s="18">
        <v>42937.500694444447</v>
      </c>
      <c r="F419" s="18">
        <v>42937.500740740739</v>
      </c>
      <c r="G419" s="11">
        <v>3.98</v>
      </c>
      <c r="H419" s="11">
        <v>66</v>
      </c>
      <c r="I419" s="11">
        <v>5</v>
      </c>
      <c r="J419" s="11">
        <v>6679</v>
      </c>
      <c r="K419" s="11">
        <v>61</v>
      </c>
      <c r="L419" s="11">
        <v>15</v>
      </c>
      <c r="M419" s="11">
        <v>13</v>
      </c>
      <c r="N419" s="11">
        <v>38</v>
      </c>
      <c r="O419" s="11">
        <v>73165</v>
      </c>
      <c r="P419" s="11" t="s">
        <v>56</v>
      </c>
      <c r="Q419" s="11">
        <v>343942</v>
      </c>
      <c r="R419" s="11">
        <v>947727</v>
      </c>
      <c r="S419" s="11">
        <v>466725</v>
      </c>
      <c r="T419" s="11">
        <v>77014</v>
      </c>
      <c r="U419" s="13">
        <v>1.8201570510864258</v>
      </c>
      <c r="V419" s="11">
        <v>0</v>
      </c>
      <c r="W419" s="11">
        <v>0</v>
      </c>
      <c r="X419" s="11">
        <v>0</v>
      </c>
      <c r="Y419" s="11">
        <v>1</v>
      </c>
      <c r="Z419" s="11">
        <v>0</v>
      </c>
      <c r="AA419" s="11">
        <v>1</v>
      </c>
      <c r="AB419" s="11">
        <v>1</v>
      </c>
      <c r="AC419" s="11">
        <v>1</v>
      </c>
      <c r="AD419" s="11">
        <v>0</v>
      </c>
      <c r="AE419" s="11">
        <v>0</v>
      </c>
      <c r="AF419" s="12"/>
    </row>
    <row r="420" spans="1:32" x14ac:dyDescent="0.2">
      <c r="A420" s="7">
        <v>436</v>
      </c>
      <c r="B420" s="8" t="s">
        <v>489</v>
      </c>
      <c r="C420" s="8">
        <v>200</v>
      </c>
      <c r="D420" s="8">
        <v>48</v>
      </c>
      <c r="E420" s="16">
        <v>42937.515902777777</v>
      </c>
      <c r="F420" s="16">
        <v>42937.51599537037</v>
      </c>
      <c r="G420" s="8">
        <v>7.81</v>
      </c>
      <c r="H420" s="8">
        <v>124</v>
      </c>
      <c r="I420" s="8">
        <v>16</v>
      </c>
      <c r="J420" s="8">
        <v>12106</v>
      </c>
      <c r="K420" s="8">
        <v>110</v>
      </c>
      <c r="L420" s="8">
        <v>28</v>
      </c>
      <c r="M420" s="8">
        <v>6</v>
      </c>
      <c r="N420" s="8">
        <v>90</v>
      </c>
      <c r="O420" s="8">
        <v>153110</v>
      </c>
      <c r="P420" s="8" t="s">
        <v>56</v>
      </c>
      <c r="Q420" s="8">
        <v>1210357</v>
      </c>
      <c r="R420" s="8">
        <v>6254753</v>
      </c>
      <c r="S420" s="8">
        <v>1756264</v>
      </c>
      <c r="T420" s="8">
        <v>189858</v>
      </c>
      <c r="U420" s="14">
        <v>9.1212673187255859</v>
      </c>
      <c r="V420" s="8">
        <v>0</v>
      </c>
      <c r="W420" s="8">
        <v>0</v>
      </c>
      <c r="X420" s="8">
        <v>0</v>
      </c>
      <c r="Y420" s="8">
        <v>1</v>
      </c>
      <c r="Z420" s="8">
        <v>0</v>
      </c>
      <c r="AA420" s="8">
        <v>1</v>
      </c>
      <c r="AB420" s="8">
        <v>1</v>
      </c>
      <c r="AC420" s="8">
        <v>1</v>
      </c>
      <c r="AD420" s="8">
        <v>0</v>
      </c>
      <c r="AE420" s="8">
        <v>1</v>
      </c>
      <c r="AF420" s="9"/>
    </row>
    <row r="421" spans="1:32" x14ac:dyDescent="0.2">
      <c r="A421" s="10">
        <v>480</v>
      </c>
      <c r="B421" s="11" t="s">
        <v>490</v>
      </c>
      <c r="C421" s="11">
        <v>200</v>
      </c>
      <c r="D421" s="11">
        <v>82</v>
      </c>
      <c r="E421" s="18">
        <v>42937.610543981478</v>
      </c>
      <c r="F421" s="18">
        <v>42937.610578703701</v>
      </c>
      <c r="G421" s="11">
        <v>3.02</v>
      </c>
      <c r="H421" s="11">
        <v>82</v>
      </c>
      <c r="I421" s="11">
        <v>7</v>
      </c>
      <c r="J421" s="11">
        <v>7719</v>
      </c>
      <c r="K421" s="11">
        <v>51</v>
      </c>
      <c r="L421" s="11">
        <v>18</v>
      </c>
      <c r="M421" s="11">
        <v>10</v>
      </c>
      <c r="N421" s="11">
        <v>54</v>
      </c>
      <c r="O421" s="11">
        <v>47942</v>
      </c>
      <c r="P421" s="11" t="s">
        <v>56</v>
      </c>
      <c r="Q421" s="11">
        <v>389358</v>
      </c>
      <c r="R421" s="11">
        <v>1134081</v>
      </c>
      <c r="S421" s="11">
        <v>539077</v>
      </c>
      <c r="T421" s="11">
        <v>12054</v>
      </c>
      <c r="U421" s="13">
        <v>2.0241851806640625</v>
      </c>
      <c r="V421" s="11">
        <v>1</v>
      </c>
      <c r="W421" s="11">
        <v>0</v>
      </c>
      <c r="X421" s="11">
        <v>0</v>
      </c>
      <c r="Y421" s="11">
        <v>1</v>
      </c>
      <c r="Z421" s="11">
        <v>1</v>
      </c>
      <c r="AA421" s="11">
        <v>1</v>
      </c>
      <c r="AB421" s="11">
        <v>1</v>
      </c>
      <c r="AC421" s="11">
        <v>1</v>
      </c>
      <c r="AD421" s="11">
        <v>0</v>
      </c>
      <c r="AE421" s="11">
        <v>1</v>
      </c>
      <c r="AF421" s="12"/>
    </row>
    <row r="422" spans="1:32" x14ac:dyDescent="0.2">
      <c r="A422" s="7">
        <v>105</v>
      </c>
      <c r="B422" s="8" t="s">
        <v>491</v>
      </c>
      <c r="C422" s="8">
        <v>200</v>
      </c>
      <c r="D422" s="8">
        <v>89</v>
      </c>
      <c r="E422" s="16">
        <v>42937.492372685185</v>
      </c>
      <c r="F422" s="16">
        <v>42937.492384259262</v>
      </c>
      <c r="G422" s="8">
        <v>0.51</v>
      </c>
      <c r="H422" s="8">
        <v>15</v>
      </c>
      <c r="I422" s="8">
        <v>2</v>
      </c>
      <c r="J422" s="8">
        <v>1713</v>
      </c>
      <c r="K422" s="8">
        <v>13</v>
      </c>
      <c r="L422" s="8">
        <v>1</v>
      </c>
      <c r="M422" s="8">
        <v>1</v>
      </c>
      <c r="N422" s="8">
        <v>13</v>
      </c>
      <c r="O422" s="8">
        <v>8282</v>
      </c>
      <c r="P422" s="8" t="s">
        <v>56</v>
      </c>
      <c r="Q422" s="8">
        <v>5958</v>
      </c>
      <c r="R422" s="8">
        <v>243082</v>
      </c>
      <c r="S422" s="8">
        <v>43497</v>
      </c>
      <c r="T422" s="8" t="s">
        <v>56</v>
      </c>
      <c r="U422" s="14">
        <v>0.28688335418701172</v>
      </c>
      <c r="V422" s="8">
        <v>0</v>
      </c>
      <c r="W422" s="8">
        <v>1</v>
      </c>
      <c r="X422" s="8">
        <v>0</v>
      </c>
      <c r="Y422" s="8">
        <v>1</v>
      </c>
      <c r="Z422" s="8">
        <v>0</v>
      </c>
      <c r="AA422" s="8">
        <v>0</v>
      </c>
      <c r="AB422" s="8">
        <v>1</v>
      </c>
      <c r="AC422" s="8">
        <v>1</v>
      </c>
      <c r="AD422" s="8">
        <v>0</v>
      </c>
      <c r="AE422" s="8">
        <v>1</v>
      </c>
      <c r="AF422" s="9"/>
    </row>
    <row r="423" spans="1:32" x14ac:dyDescent="0.2">
      <c r="A423" s="10">
        <v>233</v>
      </c>
      <c r="B423" s="11" t="s">
        <v>492</v>
      </c>
      <c r="C423" s="11">
        <v>200</v>
      </c>
      <c r="D423" s="11">
        <v>58</v>
      </c>
      <c r="E423" s="18">
        <v>42937.500439814816</v>
      </c>
      <c r="F423" s="18">
        <v>42937.500451388885</v>
      </c>
      <c r="G423" s="11">
        <v>1.67</v>
      </c>
      <c r="H423" s="11">
        <v>24</v>
      </c>
      <c r="I423" s="11">
        <v>4</v>
      </c>
      <c r="J423" s="11">
        <v>1928</v>
      </c>
      <c r="K423" s="11">
        <v>20</v>
      </c>
      <c r="L423" s="11">
        <v>5</v>
      </c>
      <c r="M423" s="11">
        <v>2</v>
      </c>
      <c r="N423" s="11">
        <v>17</v>
      </c>
      <c r="O423" s="11">
        <v>15264</v>
      </c>
      <c r="P423" s="11" t="s">
        <v>56</v>
      </c>
      <c r="Q423" s="11">
        <v>24801</v>
      </c>
      <c r="R423" s="11">
        <v>1619601</v>
      </c>
      <c r="S423" s="11">
        <v>229826</v>
      </c>
      <c r="T423" s="11" t="s">
        <v>56</v>
      </c>
      <c r="U423" s="13">
        <v>1.8019599914550781</v>
      </c>
      <c r="V423" s="11">
        <v>0</v>
      </c>
      <c r="W423" s="11">
        <v>1</v>
      </c>
      <c r="X423" s="11">
        <v>0</v>
      </c>
      <c r="Y423" s="11">
        <v>1</v>
      </c>
      <c r="Z423" s="11">
        <v>1</v>
      </c>
      <c r="AA423" s="11">
        <v>1</v>
      </c>
      <c r="AB423" s="11">
        <v>1</v>
      </c>
      <c r="AC423" s="11">
        <v>1</v>
      </c>
      <c r="AD423" s="11">
        <v>0</v>
      </c>
      <c r="AE423" s="11">
        <v>1</v>
      </c>
      <c r="AF423" s="12"/>
    </row>
    <row r="424" spans="1:32" x14ac:dyDescent="0.2">
      <c r="A424" s="7">
        <v>449</v>
      </c>
      <c r="B424" s="8" t="s">
        <v>493</v>
      </c>
      <c r="C424" s="8">
        <v>200</v>
      </c>
      <c r="D424" s="8">
        <v>59</v>
      </c>
      <c r="E424" s="16">
        <v>42937.517002314817</v>
      </c>
      <c r="F424" s="16">
        <v>42937.517118055555</v>
      </c>
      <c r="G424" s="8">
        <v>10.23</v>
      </c>
      <c r="H424" s="8">
        <v>102</v>
      </c>
      <c r="I424" s="8">
        <v>18</v>
      </c>
      <c r="J424" s="8">
        <v>13728</v>
      </c>
      <c r="K424" s="8">
        <v>81</v>
      </c>
      <c r="L424" s="8">
        <v>35</v>
      </c>
      <c r="M424" s="8">
        <v>7</v>
      </c>
      <c r="N424" s="8">
        <v>60</v>
      </c>
      <c r="O424" s="8">
        <v>176639</v>
      </c>
      <c r="P424" s="8" t="s">
        <v>56</v>
      </c>
      <c r="Q424" s="8">
        <v>471332</v>
      </c>
      <c r="R424" s="8">
        <v>1037228</v>
      </c>
      <c r="S424" s="8">
        <v>1401703</v>
      </c>
      <c r="T424" s="8">
        <v>4070</v>
      </c>
      <c r="U424" s="14">
        <v>2.9477806091308594</v>
      </c>
      <c r="V424" s="8">
        <v>1</v>
      </c>
      <c r="W424" s="8">
        <v>1</v>
      </c>
      <c r="X424" s="8">
        <v>0</v>
      </c>
      <c r="Y424" s="8">
        <v>1</v>
      </c>
      <c r="Z424" s="8">
        <v>1</v>
      </c>
      <c r="AA424" s="8">
        <v>1</v>
      </c>
      <c r="AB424" s="8">
        <v>1</v>
      </c>
      <c r="AC424" s="8">
        <v>1</v>
      </c>
      <c r="AD424" s="8">
        <v>0</v>
      </c>
      <c r="AE424" s="8">
        <v>1</v>
      </c>
      <c r="AF424" s="9"/>
    </row>
    <row r="425" spans="1:32" x14ac:dyDescent="0.2">
      <c r="A425" s="10">
        <v>122</v>
      </c>
      <c r="B425" s="11" t="s">
        <v>494</v>
      </c>
      <c r="C425" s="11">
        <v>200</v>
      </c>
      <c r="D425" s="11">
        <v>61</v>
      </c>
      <c r="E425" s="18">
        <v>42937.493090277778</v>
      </c>
      <c r="F425" s="18">
        <v>42937.493148148147</v>
      </c>
      <c r="G425" s="11">
        <v>4.9400000000000004</v>
      </c>
      <c r="H425" s="11">
        <v>35</v>
      </c>
      <c r="I425" s="11">
        <v>5</v>
      </c>
      <c r="J425" s="11">
        <v>3992</v>
      </c>
      <c r="K425" s="11">
        <v>13</v>
      </c>
      <c r="L425" s="11">
        <v>12</v>
      </c>
      <c r="M425" s="11">
        <v>10</v>
      </c>
      <c r="N425" s="11">
        <v>13</v>
      </c>
      <c r="O425" s="11">
        <v>23094</v>
      </c>
      <c r="P425" s="11" t="s">
        <v>56</v>
      </c>
      <c r="Q425" s="11">
        <v>186292</v>
      </c>
      <c r="R425" s="11">
        <v>177827</v>
      </c>
      <c r="S425" s="11">
        <v>249119</v>
      </c>
      <c r="T425" s="11">
        <v>29397</v>
      </c>
      <c r="U425" s="13">
        <v>0.63488864898681641</v>
      </c>
      <c r="V425" s="11">
        <v>0</v>
      </c>
      <c r="W425" s="11">
        <v>1</v>
      </c>
      <c r="X425" s="11">
        <v>1</v>
      </c>
      <c r="Y425" s="11">
        <v>1</v>
      </c>
      <c r="Z425" s="11">
        <v>0</v>
      </c>
      <c r="AA425" s="11">
        <v>1</v>
      </c>
      <c r="AB425" s="11">
        <v>1</v>
      </c>
      <c r="AC425" s="11">
        <v>1</v>
      </c>
      <c r="AD425" s="11">
        <v>0</v>
      </c>
      <c r="AE425" s="11">
        <v>1</v>
      </c>
      <c r="AF425" s="12"/>
    </row>
    <row r="426" spans="1:32" x14ac:dyDescent="0.2">
      <c r="A426" s="7">
        <v>318</v>
      </c>
      <c r="B426" s="8" t="s">
        <v>495</v>
      </c>
      <c r="C426" s="8">
        <v>200</v>
      </c>
      <c r="D426" s="8">
        <v>63</v>
      </c>
      <c r="E426" s="16">
        <v>42937.507060185184</v>
      </c>
      <c r="F426" s="16">
        <v>42937.507118055553</v>
      </c>
      <c r="G426" s="8">
        <v>5.08</v>
      </c>
      <c r="H426" s="8">
        <v>53</v>
      </c>
      <c r="I426" s="8">
        <v>16</v>
      </c>
      <c r="J426" s="8">
        <v>7308</v>
      </c>
      <c r="K426" s="8">
        <v>35</v>
      </c>
      <c r="L426" s="8">
        <v>15</v>
      </c>
      <c r="M426" s="8">
        <v>4</v>
      </c>
      <c r="N426" s="8">
        <v>34</v>
      </c>
      <c r="O426" s="8">
        <v>59756</v>
      </c>
      <c r="P426" s="8" t="s">
        <v>56</v>
      </c>
      <c r="Q426" s="8">
        <v>174218</v>
      </c>
      <c r="R426" s="8">
        <v>751349</v>
      </c>
      <c r="S426" s="8">
        <v>1545029</v>
      </c>
      <c r="T426" s="8">
        <v>115855</v>
      </c>
      <c r="U426" s="14">
        <v>2.5236196517944336</v>
      </c>
      <c r="V426" s="8">
        <v>0</v>
      </c>
      <c r="W426" s="8">
        <v>0</v>
      </c>
      <c r="X426" s="8">
        <v>1</v>
      </c>
      <c r="Y426" s="8">
        <v>1</v>
      </c>
      <c r="Z426" s="8">
        <v>0</v>
      </c>
      <c r="AA426" s="8">
        <v>1</v>
      </c>
      <c r="AB426" s="8">
        <v>1</v>
      </c>
      <c r="AC426" s="8">
        <v>1</v>
      </c>
      <c r="AD426" s="8">
        <v>0</v>
      </c>
      <c r="AE426" s="8">
        <v>1</v>
      </c>
      <c r="AF426" s="9"/>
    </row>
    <row r="427" spans="1:32" x14ac:dyDescent="0.2">
      <c r="A427" s="10">
        <v>437</v>
      </c>
      <c r="B427" s="11" t="s">
        <v>496</v>
      </c>
      <c r="C427" s="11">
        <v>200</v>
      </c>
      <c r="D427" s="11">
        <v>65</v>
      </c>
      <c r="E427" s="18">
        <v>42937.51599537037</v>
      </c>
      <c r="F427" s="18">
        <v>42937.516087962962</v>
      </c>
      <c r="G427" s="11">
        <v>7.94</v>
      </c>
      <c r="H427" s="11">
        <v>69</v>
      </c>
      <c r="I427" s="11">
        <v>20</v>
      </c>
      <c r="J427" s="11">
        <v>9397</v>
      </c>
      <c r="K427" s="11">
        <v>17</v>
      </c>
      <c r="L427" s="11">
        <v>27</v>
      </c>
      <c r="M427" s="11">
        <v>10</v>
      </c>
      <c r="N427" s="11">
        <v>32</v>
      </c>
      <c r="O427" s="11">
        <v>121977</v>
      </c>
      <c r="P427" s="11" t="s">
        <v>56</v>
      </c>
      <c r="Q427" s="11">
        <v>364625</v>
      </c>
      <c r="R427" s="11">
        <v>97092</v>
      </c>
      <c r="S427" s="11">
        <v>1969821</v>
      </c>
      <c r="T427" s="11">
        <v>171186</v>
      </c>
      <c r="U427" s="13">
        <v>2.5984773635864258</v>
      </c>
      <c r="V427" s="11">
        <v>0</v>
      </c>
      <c r="W427" s="11">
        <v>1</v>
      </c>
      <c r="X427" s="11">
        <v>1</v>
      </c>
      <c r="Y427" s="11">
        <v>1</v>
      </c>
      <c r="Z427" s="11">
        <v>1</v>
      </c>
      <c r="AA427" s="11">
        <v>1</v>
      </c>
      <c r="AB427" s="11">
        <v>1</v>
      </c>
      <c r="AC427" s="11">
        <v>1</v>
      </c>
      <c r="AD427" s="11">
        <v>0</v>
      </c>
      <c r="AE427" s="11">
        <v>1</v>
      </c>
      <c r="AF427" s="12"/>
    </row>
    <row r="428" spans="1:32" x14ac:dyDescent="0.2">
      <c r="A428" s="7">
        <v>493</v>
      </c>
      <c r="B428" s="8" t="s">
        <v>497</v>
      </c>
      <c r="C428" s="8">
        <v>200</v>
      </c>
      <c r="D428" s="8">
        <v>86</v>
      </c>
      <c r="E428" s="16">
        <v>42937.611851851849</v>
      </c>
      <c r="F428" s="16">
        <v>42937.611863425926</v>
      </c>
      <c r="G428" s="8">
        <v>1.47</v>
      </c>
      <c r="H428" s="8">
        <v>11</v>
      </c>
      <c r="I428" s="8">
        <v>6</v>
      </c>
      <c r="J428" s="8">
        <v>2084</v>
      </c>
      <c r="K428" s="8">
        <v>5</v>
      </c>
      <c r="L428" s="8">
        <v>3</v>
      </c>
      <c r="M428" s="8">
        <v>0</v>
      </c>
      <c r="N428" s="8">
        <v>8</v>
      </c>
      <c r="O428" s="8">
        <v>27660</v>
      </c>
      <c r="P428" s="8" t="s">
        <v>56</v>
      </c>
      <c r="Q428" s="8" t="s">
        <v>56</v>
      </c>
      <c r="R428" s="8">
        <v>2656</v>
      </c>
      <c r="S428" s="8">
        <v>117171</v>
      </c>
      <c r="T428" s="8">
        <v>257</v>
      </c>
      <c r="U428" s="14">
        <v>0.140899658203125</v>
      </c>
      <c r="V428" s="8">
        <v>0</v>
      </c>
      <c r="W428" s="8">
        <v>0</v>
      </c>
      <c r="X428" s="8">
        <v>1</v>
      </c>
      <c r="Y428" s="8">
        <v>0</v>
      </c>
      <c r="Z428" s="8">
        <v>0</v>
      </c>
      <c r="AA428" s="8">
        <v>0</v>
      </c>
      <c r="AB428" s="8">
        <v>1</v>
      </c>
      <c r="AC428" s="8">
        <v>0</v>
      </c>
      <c r="AD428" s="8">
        <v>1</v>
      </c>
      <c r="AE428" s="8">
        <v>1</v>
      </c>
      <c r="AF428" s="9"/>
    </row>
    <row r="429" spans="1:32" x14ac:dyDescent="0.2">
      <c r="A429" s="10">
        <v>309</v>
      </c>
      <c r="B429" s="11" t="s">
        <v>498</v>
      </c>
      <c r="C429" s="11">
        <v>200</v>
      </c>
      <c r="D429" s="11">
        <v>79</v>
      </c>
      <c r="E429" s="18">
        <v>42937.506678240738</v>
      </c>
      <c r="F429" s="18">
        <v>42937.506712962961</v>
      </c>
      <c r="G429" s="11">
        <v>2.7</v>
      </c>
      <c r="H429" s="11">
        <v>26</v>
      </c>
      <c r="I429" s="11">
        <v>5</v>
      </c>
      <c r="J429" s="11">
        <v>2466</v>
      </c>
      <c r="K429" s="11">
        <v>22</v>
      </c>
      <c r="L429" s="11">
        <v>7</v>
      </c>
      <c r="M429" s="11">
        <v>3</v>
      </c>
      <c r="N429" s="11">
        <v>16</v>
      </c>
      <c r="O429" s="11">
        <v>35916</v>
      </c>
      <c r="P429" s="11" t="s">
        <v>56</v>
      </c>
      <c r="Q429" s="11">
        <v>26855</v>
      </c>
      <c r="R429" s="11">
        <v>246697</v>
      </c>
      <c r="S429" s="11">
        <v>179018</v>
      </c>
      <c r="T429" s="11">
        <v>33970</v>
      </c>
      <c r="U429" s="13">
        <v>0.49825286865234375</v>
      </c>
      <c r="V429" s="11">
        <v>0</v>
      </c>
      <c r="W429" s="11">
        <v>1</v>
      </c>
      <c r="X429" s="11">
        <v>1</v>
      </c>
      <c r="Y429" s="11">
        <v>0</v>
      </c>
      <c r="Z429" s="11">
        <v>1</v>
      </c>
      <c r="AA429" s="11">
        <v>1</v>
      </c>
      <c r="AB429" s="11">
        <v>1</v>
      </c>
      <c r="AC429" s="11">
        <v>1</v>
      </c>
      <c r="AD429" s="11">
        <v>0</v>
      </c>
      <c r="AE429" s="11">
        <v>1</v>
      </c>
      <c r="AF429" s="12"/>
    </row>
    <row r="430" spans="1:32" x14ac:dyDescent="0.2">
      <c r="A430" s="7">
        <v>503</v>
      </c>
      <c r="B430" s="8" t="s">
        <v>499</v>
      </c>
      <c r="C430" s="8">
        <v>200</v>
      </c>
      <c r="D430" s="8">
        <v>70</v>
      </c>
      <c r="E430" s="16">
        <v>42937.612361111111</v>
      </c>
      <c r="F430" s="16">
        <v>42937.612453703703</v>
      </c>
      <c r="G430" s="8">
        <v>7.59</v>
      </c>
      <c r="H430" s="8">
        <v>82</v>
      </c>
      <c r="I430" s="8">
        <v>6</v>
      </c>
      <c r="J430" s="8">
        <v>8515</v>
      </c>
      <c r="K430" s="8">
        <v>74</v>
      </c>
      <c r="L430" s="8">
        <v>33</v>
      </c>
      <c r="M430" s="8">
        <v>33</v>
      </c>
      <c r="N430" s="8">
        <v>16</v>
      </c>
      <c r="O430" s="8">
        <v>134383</v>
      </c>
      <c r="P430" s="8" t="s">
        <v>56</v>
      </c>
      <c r="Q430" s="8">
        <v>890543</v>
      </c>
      <c r="R430" s="8">
        <v>224565</v>
      </c>
      <c r="S430" s="8">
        <v>684977</v>
      </c>
      <c r="T430" s="8">
        <v>163613</v>
      </c>
      <c r="U430" s="14">
        <v>2.0008859634399414</v>
      </c>
      <c r="V430" s="8">
        <v>0</v>
      </c>
      <c r="W430" s="8">
        <v>1</v>
      </c>
      <c r="X430" s="8">
        <v>1</v>
      </c>
      <c r="Y430" s="8">
        <v>1</v>
      </c>
      <c r="Z430" s="8">
        <v>1</v>
      </c>
      <c r="AA430" s="8">
        <v>1</v>
      </c>
      <c r="AB430" s="8">
        <v>1</v>
      </c>
      <c r="AC430" s="8">
        <v>1</v>
      </c>
      <c r="AD430" s="8">
        <v>0</v>
      </c>
      <c r="AE430" s="8">
        <v>1</v>
      </c>
      <c r="AF430" s="9"/>
    </row>
    <row r="431" spans="1:32" x14ac:dyDescent="0.2">
      <c r="A431" s="10">
        <v>287</v>
      </c>
      <c r="B431" s="11" t="s">
        <v>500</v>
      </c>
      <c r="C431" s="11">
        <v>200</v>
      </c>
      <c r="D431" s="11">
        <v>69</v>
      </c>
      <c r="E431" s="18">
        <v>42937.50540509259</v>
      </c>
      <c r="F431" s="18">
        <v>42937.505474537036</v>
      </c>
      <c r="G431" s="11">
        <v>5.33</v>
      </c>
      <c r="H431" s="11">
        <v>32</v>
      </c>
      <c r="I431" s="11">
        <v>4</v>
      </c>
      <c r="J431" s="11">
        <v>2659</v>
      </c>
      <c r="K431" s="11">
        <v>28</v>
      </c>
      <c r="L431" s="11">
        <v>3</v>
      </c>
      <c r="M431" s="11">
        <v>2</v>
      </c>
      <c r="N431" s="11">
        <v>27</v>
      </c>
      <c r="O431" s="11">
        <v>10987</v>
      </c>
      <c r="P431" s="11" t="s">
        <v>56</v>
      </c>
      <c r="Q431" s="11">
        <v>10897</v>
      </c>
      <c r="R431" s="11">
        <v>589073</v>
      </c>
      <c r="S431" s="11">
        <v>127579</v>
      </c>
      <c r="T431" s="11">
        <v>1744</v>
      </c>
      <c r="U431" s="13">
        <v>0.70598602294921875</v>
      </c>
      <c r="V431" s="11">
        <v>0</v>
      </c>
      <c r="W431" s="11">
        <v>1</v>
      </c>
      <c r="X431" s="11">
        <v>0</v>
      </c>
      <c r="Y431" s="11">
        <v>1</v>
      </c>
      <c r="Z431" s="11">
        <v>0</v>
      </c>
      <c r="AA431" s="11">
        <v>1</v>
      </c>
      <c r="AB431" s="11">
        <v>1</v>
      </c>
      <c r="AC431" s="11">
        <v>1</v>
      </c>
      <c r="AD431" s="11">
        <v>0</v>
      </c>
      <c r="AE431" s="11">
        <v>1</v>
      </c>
      <c r="AF431" s="12"/>
    </row>
    <row r="432" spans="1:32" x14ac:dyDescent="0.2">
      <c r="A432" s="7">
        <v>146</v>
      </c>
      <c r="B432" s="8" t="s">
        <v>501</v>
      </c>
      <c r="C432" s="8">
        <v>200</v>
      </c>
      <c r="D432" s="8">
        <v>79</v>
      </c>
      <c r="E432" s="16">
        <v>42937.494745370372</v>
      </c>
      <c r="F432" s="16">
        <v>42937.494791666664</v>
      </c>
      <c r="G432" s="8">
        <v>4.9400000000000004</v>
      </c>
      <c r="H432" s="8">
        <v>79</v>
      </c>
      <c r="I432" s="8">
        <v>12</v>
      </c>
      <c r="J432" s="8">
        <v>25383</v>
      </c>
      <c r="K432" s="8">
        <v>59</v>
      </c>
      <c r="L432" s="8">
        <v>19</v>
      </c>
      <c r="M432" s="8">
        <v>2</v>
      </c>
      <c r="N432" s="8">
        <v>58</v>
      </c>
      <c r="O432" s="8">
        <v>132749</v>
      </c>
      <c r="P432" s="8" t="s">
        <v>56</v>
      </c>
      <c r="Q432" s="8">
        <v>208938</v>
      </c>
      <c r="R432" s="8">
        <v>1284046</v>
      </c>
      <c r="S432" s="8">
        <v>856460</v>
      </c>
      <c r="T432" s="8">
        <v>187710</v>
      </c>
      <c r="U432" s="14">
        <v>2.5462179183959961</v>
      </c>
      <c r="V432" s="8">
        <v>0</v>
      </c>
      <c r="W432" s="8">
        <v>0</v>
      </c>
      <c r="X432" s="8">
        <v>1</v>
      </c>
      <c r="Y432" s="8">
        <v>0</v>
      </c>
      <c r="Z432" s="8">
        <v>0</v>
      </c>
      <c r="AA432" s="8">
        <v>0</v>
      </c>
      <c r="AB432" s="8">
        <v>1</v>
      </c>
      <c r="AC432" s="8">
        <v>1</v>
      </c>
      <c r="AD432" s="8">
        <v>1</v>
      </c>
      <c r="AE432" s="8">
        <v>1</v>
      </c>
      <c r="AF432" s="9"/>
    </row>
    <row r="433" spans="1:32" x14ac:dyDescent="0.2">
      <c r="A433" s="10">
        <v>169</v>
      </c>
      <c r="B433" s="11" t="s">
        <v>502</v>
      </c>
      <c r="C433" s="11">
        <v>200</v>
      </c>
      <c r="D433" s="11">
        <v>53</v>
      </c>
      <c r="E433" s="18">
        <v>42937.49628472222</v>
      </c>
      <c r="F433" s="18">
        <v>42937.496400462966</v>
      </c>
      <c r="G433" s="11">
        <v>9.08</v>
      </c>
      <c r="H433" s="11">
        <v>134</v>
      </c>
      <c r="I433" s="11">
        <v>49</v>
      </c>
      <c r="J433" s="11">
        <v>30104</v>
      </c>
      <c r="K433" s="11">
        <v>56</v>
      </c>
      <c r="L433" s="11">
        <v>33</v>
      </c>
      <c r="M433" s="11">
        <v>6</v>
      </c>
      <c r="N433" s="11">
        <v>95</v>
      </c>
      <c r="O433" s="11">
        <v>60120</v>
      </c>
      <c r="P433" s="11" t="s">
        <v>56</v>
      </c>
      <c r="Q433" s="11">
        <v>268740</v>
      </c>
      <c r="R433" s="11">
        <v>397147</v>
      </c>
      <c r="S433" s="11">
        <v>1210279</v>
      </c>
      <c r="T433" s="11">
        <v>84336</v>
      </c>
      <c r="U433" s="13">
        <v>1.9270153045654297</v>
      </c>
      <c r="V433" s="11">
        <v>0</v>
      </c>
      <c r="W433" s="11">
        <v>1</v>
      </c>
      <c r="X433" s="11">
        <v>0</v>
      </c>
      <c r="Y433" s="11">
        <v>1</v>
      </c>
      <c r="Z433" s="11">
        <v>1</v>
      </c>
      <c r="AA433" s="11">
        <v>1</v>
      </c>
      <c r="AB433" s="11">
        <v>1</v>
      </c>
      <c r="AC433" s="11">
        <v>1</v>
      </c>
      <c r="AD433" s="11">
        <v>0</v>
      </c>
      <c r="AE433" s="11">
        <v>1</v>
      </c>
      <c r="AF433" s="12"/>
    </row>
    <row r="434" spans="1:32" x14ac:dyDescent="0.2">
      <c r="A434" s="7">
        <v>76</v>
      </c>
      <c r="B434" s="8" t="s">
        <v>503</v>
      </c>
      <c r="C434" s="8">
        <v>200</v>
      </c>
      <c r="D434" s="8">
        <v>39</v>
      </c>
      <c r="E434" s="16">
        <v>42937.490949074076</v>
      </c>
      <c r="F434" s="16">
        <v>42937.491006944445</v>
      </c>
      <c r="G434" s="8">
        <v>4.9800000000000004</v>
      </c>
      <c r="H434" s="8">
        <v>55</v>
      </c>
      <c r="I434" s="8">
        <v>8</v>
      </c>
      <c r="J434" s="8">
        <v>5919</v>
      </c>
      <c r="K434" s="8">
        <v>48</v>
      </c>
      <c r="L434" s="8">
        <v>13</v>
      </c>
      <c r="M434" s="8">
        <v>3</v>
      </c>
      <c r="N434" s="8">
        <v>39</v>
      </c>
      <c r="O434" s="8">
        <v>43899</v>
      </c>
      <c r="P434" s="8" t="s">
        <v>56</v>
      </c>
      <c r="Q434" s="8">
        <v>287180</v>
      </c>
      <c r="R434" s="8">
        <v>1087202</v>
      </c>
      <c r="S434" s="8">
        <v>480511</v>
      </c>
      <c r="T434" s="8">
        <v>3469</v>
      </c>
      <c r="U434" s="14">
        <v>1.8141374588012695</v>
      </c>
      <c r="V434" s="8">
        <v>0</v>
      </c>
      <c r="W434" s="8">
        <v>1</v>
      </c>
      <c r="X434" s="8">
        <v>1</v>
      </c>
      <c r="Y434" s="8">
        <v>1</v>
      </c>
      <c r="Z434" s="8">
        <v>1</v>
      </c>
      <c r="AA434" s="8">
        <v>1</v>
      </c>
      <c r="AB434" s="8">
        <v>1</v>
      </c>
      <c r="AC434" s="8">
        <v>1</v>
      </c>
      <c r="AD434" s="8">
        <v>0</v>
      </c>
      <c r="AE434" s="8">
        <v>1</v>
      </c>
      <c r="AF434" s="9"/>
    </row>
    <row r="435" spans="1:32" x14ac:dyDescent="0.2">
      <c r="A435" s="10">
        <v>88</v>
      </c>
      <c r="B435" s="11" t="s">
        <v>504</v>
      </c>
      <c r="C435" s="11">
        <v>200</v>
      </c>
      <c r="D435" s="11">
        <v>52</v>
      </c>
      <c r="E435" s="18">
        <v>42937.491620370369</v>
      </c>
      <c r="F435" s="18">
        <v>42937.491655092592</v>
      </c>
      <c r="G435" s="11">
        <v>2.91</v>
      </c>
      <c r="H435" s="11">
        <v>64</v>
      </c>
      <c r="I435" s="11">
        <v>10</v>
      </c>
      <c r="J435" s="11">
        <v>8144</v>
      </c>
      <c r="K435" s="11">
        <v>55</v>
      </c>
      <c r="L435" s="11">
        <v>22</v>
      </c>
      <c r="M435" s="11">
        <v>19</v>
      </c>
      <c r="N435" s="11">
        <v>23</v>
      </c>
      <c r="O435" s="11">
        <v>22554</v>
      </c>
      <c r="P435" s="11" t="s">
        <v>56</v>
      </c>
      <c r="Q435" s="11">
        <v>214496</v>
      </c>
      <c r="R435" s="11">
        <v>579167</v>
      </c>
      <c r="S435" s="11">
        <v>601384</v>
      </c>
      <c r="T435" s="11">
        <v>1878</v>
      </c>
      <c r="U435" s="13">
        <v>1.3537206649780273</v>
      </c>
      <c r="V435" s="11">
        <v>1</v>
      </c>
      <c r="W435" s="11">
        <v>1</v>
      </c>
      <c r="X435" s="11">
        <v>0</v>
      </c>
      <c r="Y435" s="11">
        <v>1</v>
      </c>
      <c r="Z435" s="11">
        <v>1</v>
      </c>
      <c r="AA435" s="11">
        <v>1</v>
      </c>
      <c r="AB435" s="11">
        <v>1</v>
      </c>
      <c r="AC435" s="11">
        <v>1</v>
      </c>
      <c r="AD435" s="11">
        <v>0</v>
      </c>
      <c r="AE435" s="11">
        <v>1</v>
      </c>
      <c r="AF435" s="12"/>
    </row>
    <row r="436" spans="1:32" x14ac:dyDescent="0.2">
      <c r="A436" s="7">
        <v>432</v>
      </c>
      <c r="B436" s="8" t="s">
        <v>505</v>
      </c>
      <c r="C436" s="8">
        <v>200</v>
      </c>
      <c r="D436" s="8">
        <v>10</v>
      </c>
      <c r="E436" s="16">
        <v>42937.515451388892</v>
      </c>
      <c r="F436" s="16">
        <v>42937.515497685185</v>
      </c>
      <c r="G436" s="8">
        <v>4.25</v>
      </c>
      <c r="H436" s="8">
        <v>59</v>
      </c>
      <c r="I436" s="8">
        <v>13</v>
      </c>
      <c r="J436" s="8">
        <v>5884</v>
      </c>
      <c r="K436" s="8">
        <v>49</v>
      </c>
      <c r="L436" s="8">
        <v>12</v>
      </c>
      <c r="M436" s="8">
        <v>5</v>
      </c>
      <c r="N436" s="8">
        <v>42</v>
      </c>
      <c r="O436" s="8">
        <v>23904</v>
      </c>
      <c r="P436" s="8" t="s">
        <v>56</v>
      </c>
      <c r="Q436" s="8">
        <v>319446</v>
      </c>
      <c r="R436" s="8">
        <v>6530456</v>
      </c>
      <c r="S436" s="8">
        <v>1013829</v>
      </c>
      <c r="T436" s="8">
        <v>68800</v>
      </c>
      <c r="U436" s="14">
        <v>7.5878477096557617</v>
      </c>
      <c r="V436" s="8">
        <v>1</v>
      </c>
      <c r="W436" s="8">
        <v>0</v>
      </c>
      <c r="X436" s="8">
        <v>0</v>
      </c>
      <c r="Y436" s="8">
        <v>0</v>
      </c>
      <c r="Z436" s="8">
        <v>1</v>
      </c>
      <c r="AA436" s="8">
        <v>1</v>
      </c>
      <c r="AB436" s="8">
        <v>1</v>
      </c>
      <c r="AC436" s="8">
        <v>1</v>
      </c>
      <c r="AD436" s="8">
        <v>1</v>
      </c>
      <c r="AE436" s="8">
        <v>1</v>
      </c>
      <c r="AF436" s="9"/>
    </row>
    <row r="437" spans="1:32" x14ac:dyDescent="0.2">
      <c r="A437" s="10">
        <v>177</v>
      </c>
      <c r="B437" s="11" t="s">
        <v>506</v>
      </c>
      <c r="C437" s="11">
        <v>200</v>
      </c>
      <c r="D437" s="11">
        <v>84</v>
      </c>
      <c r="E437" s="18">
        <v>42937.496840277781</v>
      </c>
      <c r="F437" s="18">
        <v>42937.496851851851</v>
      </c>
      <c r="G437" s="11">
        <v>1.05</v>
      </c>
      <c r="H437" s="11">
        <v>24</v>
      </c>
      <c r="I437" s="11">
        <v>4</v>
      </c>
      <c r="J437" s="11">
        <v>1984</v>
      </c>
      <c r="K437" s="11">
        <v>18</v>
      </c>
      <c r="L437" s="11">
        <v>1</v>
      </c>
      <c r="M437" s="11">
        <v>3</v>
      </c>
      <c r="N437" s="11">
        <v>20</v>
      </c>
      <c r="O437" s="11">
        <v>18447</v>
      </c>
      <c r="P437" s="11" t="s">
        <v>56</v>
      </c>
      <c r="Q437" s="11">
        <v>15411</v>
      </c>
      <c r="R437" s="11">
        <v>384705</v>
      </c>
      <c r="S437" s="11">
        <v>5189</v>
      </c>
      <c r="T437" s="11">
        <v>3770</v>
      </c>
      <c r="U437" s="13">
        <v>0.40771675109863281</v>
      </c>
      <c r="V437" s="11">
        <v>0</v>
      </c>
      <c r="W437" s="11">
        <v>1</v>
      </c>
      <c r="X437" s="11">
        <v>0</v>
      </c>
      <c r="Y437" s="11">
        <v>1</v>
      </c>
      <c r="Z437" s="11">
        <v>0</v>
      </c>
      <c r="AA437" s="11">
        <v>1</v>
      </c>
      <c r="AB437" s="11">
        <v>1</v>
      </c>
      <c r="AC437" s="11">
        <v>1</v>
      </c>
      <c r="AD437" s="11">
        <v>0</v>
      </c>
      <c r="AE437" s="11">
        <v>1</v>
      </c>
      <c r="AF437" s="12"/>
    </row>
    <row r="438" spans="1:32" x14ac:dyDescent="0.2">
      <c r="A438" s="7">
        <v>381</v>
      </c>
      <c r="B438" s="8" t="s">
        <v>507</v>
      </c>
      <c r="C438" s="8">
        <v>200</v>
      </c>
      <c r="D438" s="8">
        <v>35</v>
      </c>
      <c r="E438" s="16">
        <v>42937.511296296296</v>
      </c>
      <c r="F438" s="16">
        <v>42937.511319444442</v>
      </c>
      <c r="G438" s="8">
        <v>2.39</v>
      </c>
      <c r="H438" s="8">
        <v>52</v>
      </c>
      <c r="I438" s="8">
        <v>8</v>
      </c>
      <c r="J438" s="8">
        <v>6249</v>
      </c>
      <c r="K438" s="8">
        <v>46</v>
      </c>
      <c r="L438" s="8">
        <v>10</v>
      </c>
      <c r="M438" s="8">
        <v>9</v>
      </c>
      <c r="N438" s="8">
        <v>33</v>
      </c>
      <c r="O438" s="8">
        <v>48167</v>
      </c>
      <c r="P438" s="8" t="s">
        <v>56</v>
      </c>
      <c r="Q438" s="8">
        <v>304208</v>
      </c>
      <c r="R438" s="8">
        <v>2339960</v>
      </c>
      <c r="S438" s="8">
        <v>509619</v>
      </c>
      <c r="T438" s="8">
        <v>105019</v>
      </c>
      <c r="U438" s="14">
        <v>3.1537752151489258</v>
      </c>
      <c r="V438" s="8">
        <v>0</v>
      </c>
      <c r="W438" s="8">
        <v>1</v>
      </c>
      <c r="X438" s="8">
        <v>1</v>
      </c>
      <c r="Y438" s="8">
        <v>0</v>
      </c>
      <c r="Z438" s="8">
        <v>0</v>
      </c>
      <c r="AA438" s="8">
        <v>1</v>
      </c>
      <c r="AB438" s="8">
        <v>1</v>
      </c>
      <c r="AC438" s="8">
        <v>1</v>
      </c>
      <c r="AD438" s="8">
        <v>0</v>
      </c>
      <c r="AE438" s="8">
        <v>1</v>
      </c>
      <c r="AF438" s="9"/>
    </row>
    <row r="439" spans="1:32" x14ac:dyDescent="0.2">
      <c r="A439" s="10">
        <v>368</v>
      </c>
      <c r="B439" s="11" t="s">
        <v>508</v>
      </c>
      <c r="C439" s="11">
        <v>200</v>
      </c>
      <c r="D439" s="11">
        <v>79</v>
      </c>
      <c r="E439" s="18">
        <v>42937.509884259256</v>
      </c>
      <c r="F439" s="18">
        <v>42937.50990740741</v>
      </c>
      <c r="G439" s="11">
        <v>1.71</v>
      </c>
      <c r="H439" s="11">
        <v>14</v>
      </c>
      <c r="I439" s="11">
        <v>2</v>
      </c>
      <c r="J439" s="11">
        <v>1289</v>
      </c>
      <c r="K439" s="11">
        <v>3</v>
      </c>
      <c r="L439" s="11">
        <v>7</v>
      </c>
      <c r="M439" s="11">
        <v>4</v>
      </c>
      <c r="N439" s="11">
        <v>3</v>
      </c>
      <c r="O439" s="11">
        <v>8226</v>
      </c>
      <c r="P439" s="11" t="s">
        <v>56</v>
      </c>
      <c r="Q439" s="11">
        <v>28027</v>
      </c>
      <c r="R439" s="11">
        <v>18492</v>
      </c>
      <c r="S439" s="11">
        <v>116076</v>
      </c>
      <c r="T439" s="11">
        <v>171</v>
      </c>
      <c r="U439" s="13">
        <v>0.1630706787109375</v>
      </c>
      <c r="V439" s="11">
        <v>0</v>
      </c>
      <c r="W439" s="11">
        <v>1</v>
      </c>
      <c r="X439" s="11">
        <v>1</v>
      </c>
      <c r="Y439" s="11">
        <v>1</v>
      </c>
      <c r="Z439" s="11">
        <v>1</v>
      </c>
      <c r="AA439" s="11">
        <v>1</v>
      </c>
      <c r="AB439" s="11">
        <v>1</v>
      </c>
      <c r="AC439" s="11">
        <v>1</v>
      </c>
      <c r="AD439" s="11">
        <v>0</v>
      </c>
      <c r="AE439" s="11">
        <v>1</v>
      </c>
      <c r="AF439" s="12"/>
    </row>
    <row r="440" spans="1:32" x14ac:dyDescent="0.2">
      <c r="A440" s="7">
        <v>10</v>
      </c>
      <c r="B440" s="8" t="s">
        <v>509</v>
      </c>
      <c r="C440" s="8">
        <v>200</v>
      </c>
      <c r="D440" s="8">
        <v>36</v>
      </c>
      <c r="E440" s="16">
        <v>42937.487071759257</v>
      </c>
      <c r="F440" s="16">
        <v>42937.487141203703</v>
      </c>
      <c r="G440" s="8">
        <v>5.38</v>
      </c>
      <c r="H440" s="8">
        <v>62</v>
      </c>
      <c r="I440" s="8">
        <v>4</v>
      </c>
      <c r="J440" s="8">
        <v>6903</v>
      </c>
      <c r="K440" s="8">
        <v>19</v>
      </c>
      <c r="L440" s="8">
        <v>21</v>
      </c>
      <c r="M440" s="8">
        <v>17</v>
      </c>
      <c r="N440" s="8">
        <v>24</v>
      </c>
      <c r="O440" s="8">
        <v>60963</v>
      </c>
      <c r="P440" s="8">
        <v>271221</v>
      </c>
      <c r="Q440" s="8">
        <v>1198062</v>
      </c>
      <c r="R440" s="8">
        <v>6116508</v>
      </c>
      <c r="S440" s="8">
        <v>670875</v>
      </c>
      <c r="T440" s="8">
        <v>93604</v>
      </c>
      <c r="U440" s="14">
        <v>8.0215768814086914</v>
      </c>
      <c r="V440" s="8">
        <v>0</v>
      </c>
      <c r="W440" s="8">
        <v>1</v>
      </c>
      <c r="X440" s="8">
        <v>1</v>
      </c>
      <c r="Y440" s="8">
        <v>1</v>
      </c>
      <c r="Z440" s="8">
        <v>0</v>
      </c>
      <c r="AA440" s="8">
        <v>1</v>
      </c>
      <c r="AB440" s="8">
        <v>1</v>
      </c>
      <c r="AC440" s="8">
        <v>1</v>
      </c>
      <c r="AD440" s="8">
        <v>0</v>
      </c>
      <c r="AE440" s="8">
        <v>1</v>
      </c>
      <c r="AF440" s="9"/>
    </row>
    <row r="441" spans="1:32" x14ac:dyDescent="0.2">
      <c r="A441" s="10">
        <v>65</v>
      </c>
      <c r="B441" s="11" t="s">
        <v>510</v>
      </c>
      <c r="C441" s="11">
        <v>200</v>
      </c>
      <c r="D441" s="11">
        <v>20</v>
      </c>
      <c r="E441" s="18">
        <v>42937.490219907406</v>
      </c>
      <c r="F441" s="18">
        <v>42937.490289351852</v>
      </c>
      <c r="G441" s="11">
        <v>6.55</v>
      </c>
      <c r="H441" s="11">
        <v>128</v>
      </c>
      <c r="I441" s="11">
        <v>4</v>
      </c>
      <c r="J441" s="11">
        <v>15189</v>
      </c>
      <c r="K441" s="11">
        <v>14</v>
      </c>
      <c r="L441" s="11">
        <v>101</v>
      </c>
      <c r="M441" s="11">
        <v>11</v>
      </c>
      <c r="N441" s="11">
        <v>16</v>
      </c>
      <c r="O441" s="11">
        <v>226584</v>
      </c>
      <c r="P441" s="11" t="s">
        <v>56</v>
      </c>
      <c r="Q441" s="11">
        <v>555111</v>
      </c>
      <c r="R441" s="11">
        <v>2589180</v>
      </c>
      <c r="S441" s="11">
        <v>1151502</v>
      </c>
      <c r="T441" s="11">
        <v>372</v>
      </c>
      <c r="U441" s="13">
        <v>4.3132295608520508</v>
      </c>
      <c r="V441" s="11">
        <v>0</v>
      </c>
      <c r="W441" s="11">
        <v>1</v>
      </c>
      <c r="X441" s="11">
        <v>0</v>
      </c>
      <c r="Y441" s="11">
        <v>1</v>
      </c>
      <c r="Z441" s="11">
        <v>0</v>
      </c>
      <c r="AA441" s="11">
        <v>1</v>
      </c>
      <c r="AB441" s="11">
        <v>1</v>
      </c>
      <c r="AC441" s="11">
        <v>1</v>
      </c>
      <c r="AD441" s="11">
        <v>1</v>
      </c>
      <c r="AE441" s="11">
        <v>1</v>
      </c>
      <c r="AF441" s="12"/>
    </row>
    <row r="442" spans="1:32" x14ac:dyDescent="0.2">
      <c r="A442" s="7">
        <v>329</v>
      </c>
      <c r="B442" s="8" t="s">
        <v>511</v>
      </c>
      <c r="C442" s="8">
        <v>200</v>
      </c>
      <c r="D442" s="8">
        <v>93</v>
      </c>
      <c r="E442" s="16">
        <v>42937.5078125</v>
      </c>
      <c r="F442" s="16">
        <v>42937.507824074077</v>
      </c>
      <c r="G442" s="8">
        <v>0.45</v>
      </c>
      <c r="H442" s="8">
        <v>9</v>
      </c>
      <c r="I442" s="8">
        <v>2</v>
      </c>
      <c r="J442" s="8">
        <v>1041</v>
      </c>
      <c r="K442" s="8">
        <v>7</v>
      </c>
      <c r="L442" s="8">
        <v>1</v>
      </c>
      <c r="M442" s="8">
        <v>1</v>
      </c>
      <c r="N442" s="8">
        <v>7</v>
      </c>
      <c r="O442" s="8">
        <v>3749</v>
      </c>
      <c r="P442" s="8" t="s">
        <v>56</v>
      </c>
      <c r="Q442" s="8">
        <v>6158</v>
      </c>
      <c r="R442" s="8">
        <v>68910</v>
      </c>
      <c r="S442" s="8">
        <v>43497</v>
      </c>
      <c r="T442" s="8" t="s">
        <v>56</v>
      </c>
      <c r="U442" s="14">
        <v>0.11664772033691406</v>
      </c>
      <c r="V442" s="8">
        <v>0</v>
      </c>
      <c r="W442" s="8">
        <v>1</v>
      </c>
      <c r="X442" s="8">
        <v>0</v>
      </c>
      <c r="Y442" s="8">
        <v>0</v>
      </c>
      <c r="Z442" s="8">
        <v>1</v>
      </c>
      <c r="AA442" s="8">
        <v>0</v>
      </c>
      <c r="AB442" s="8">
        <v>1</v>
      </c>
      <c r="AC442" s="8">
        <v>0</v>
      </c>
      <c r="AD442" s="8">
        <v>0</v>
      </c>
      <c r="AE442" s="8">
        <v>1</v>
      </c>
      <c r="AF442" s="9"/>
    </row>
    <row r="443" spans="1:32" x14ac:dyDescent="0.2">
      <c r="A443" s="10">
        <v>285</v>
      </c>
      <c r="B443" s="11" t="s">
        <v>512</v>
      </c>
      <c r="C443" s="11">
        <v>200</v>
      </c>
      <c r="D443" s="11">
        <v>90</v>
      </c>
      <c r="E443" s="18">
        <v>42937.505266203705</v>
      </c>
      <c r="F443" s="18">
        <v>42937.505300925928</v>
      </c>
      <c r="G443" s="11">
        <v>2.86</v>
      </c>
      <c r="H443" s="11">
        <v>61</v>
      </c>
      <c r="I443" s="11">
        <v>24</v>
      </c>
      <c r="J443" s="11">
        <v>11582</v>
      </c>
      <c r="K443" s="11">
        <v>20</v>
      </c>
      <c r="L443" s="11">
        <v>19</v>
      </c>
      <c r="M443" s="11">
        <v>4</v>
      </c>
      <c r="N443" s="11">
        <v>38</v>
      </c>
      <c r="O443" s="11">
        <v>45185</v>
      </c>
      <c r="P443" s="11" t="s">
        <v>56</v>
      </c>
      <c r="Q443" s="11">
        <v>381510</v>
      </c>
      <c r="R443" s="11">
        <v>75713</v>
      </c>
      <c r="S443" s="11">
        <v>716444</v>
      </c>
      <c r="T443" s="11">
        <v>172436</v>
      </c>
      <c r="U443" s="13">
        <v>1.3268356323242188</v>
      </c>
      <c r="V443" s="11">
        <v>0</v>
      </c>
      <c r="W443" s="11">
        <v>1</v>
      </c>
      <c r="X443" s="11">
        <v>0</v>
      </c>
      <c r="Y443" s="11">
        <v>0</v>
      </c>
      <c r="Z443" s="11">
        <v>0</v>
      </c>
      <c r="AA443" s="11">
        <v>1</v>
      </c>
      <c r="AB443" s="11">
        <v>0</v>
      </c>
      <c r="AC443" s="11">
        <v>0</v>
      </c>
      <c r="AD443" s="11">
        <v>0</v>
      </c>
      <c r="AE443" s="11">
        <v>1</v>
      </c>
      <c r="AF443" s="12"/>
    </row>
    <row r="444" spans="1:32" x14ac:dyDescent="0.2">
      <c r="A444" s="7">
        <v>90</v>
      </c>
      <c r="B444" s="8" t="s">
        <v>513</v>
      </c>
      <c r="C444" s="8">
        <v>200</v>
      </c>
      <c r="D444" s="8">
        <v>60</v>
      </c>
      <c r="E444" s="16">
        <v>42937.491712962961</v>
      </c>
      <c r="F444" s="16">
        <v>42937.491759259261</v>
      </c>
      <c r="G444" s="8">
        <v>3.67</v>
      </c>
      <c r="H444" s="8">
        <v>49</v>
      </c>
      <c r="I444" s="8">
        <v>12</v>
      </c>
      <c r="J444" s="8">
        <v>10049</v>
      </c>
      <c r="K444" s="8">
        <v>38</v>
      </c>
      <c r="L444" s="8">
        <v>13</v>
      </c>
      <c r="M444" s="8">
        <v>3</v>
      </c>
      <c r="N444" s="8">
        <v>33</v>
      </c>
      <c r="O444" s="8">
        <v>98331</v>
      </c>
      <c r="P444" s="8">
        <v>196</v>
      </c>
      <c r="Q444" s="8">
        <v>276539</v>
      </c>
      <c r="R444" s="8">
        <v>1362971</v>
      </c>
      <c r="S444" s="8">
        <v>1676355</v>
      </c>
      <c r="T444" s="8">
        <v>1959</v>
      </c>
      <c r="U444" s="14">
        <v>3.2580862045288086</v>
      </c>
      <c r="V444" s="8">
        <v>1</v>
      </c>
      <c r="W444" s="8">
        <v>0</v>
      </c>
      <c r="X444" s="8">
        <v>1</v>
      </c>
      <c r="Y444" s="8">
        <v>0</v>
      </c>
      <c r="Z444" s="8">
        <v>0</v>
      </c>
      <c r="AA444" s="8">
        <v>0</v>
      </c>
      <c r="AB444" s="8">
        <v>1</v>
      </c>
      <c r="AC444" s="8">
        <v>1</v>
      </c>
      <c r="AD444" s="8">
        <v>0</v>
      </c>
      <c r="AE444" s="8">
        <v>1</v>
      </c>
      <c r="AF444" s="9"/>
    </row>
    <row r="445" spans="1:32" x14ac:dyDescent="0.2">
      <c r="A445" s="10">
        <v>472</v>
      </c>
      <c r="B445" s="11" t="s">
        <v>514</v>
      </c>
      <c r="C445" s="11">
        <v>200</v>
      </c>
      <c r="D445" s="11">
        <v>88</v>
      </c>
      <c r="E445" s="18">
        <v>42937.610046296293</v>
      </c>
      <c r="F445" s="18">
        <v>42937.61005787037</v>
      </c>
      <c r="G445" s="11">
        <v>0.57999999999999996</v>
      </c>
      <c r="H445" s="11">
        <v>10</v>
      </c>
      <c r="I445" s="11">
        <v>4</v>
      </c>
      <c r="J445" s="11">
        <v>1065</v>
      </c>
      <c r="K445" s="11">
        <v>7</v>
      </c>
      <c r="L445" s="11">
        <v>1</v>
      </c>
      <c r="M445" s="11">
        <v>2</v>
      </c>
      <c r="N445" s="11">
        <v>7</v>
      </c>
      <c r="O445" s="11">
        <v>5598</v>
      </c>
      <c r="P445" s="11" t="s">
        <v>56</v>
      </c>
      <c r="Q445" s="11">
        <v>6903</v>
      </c>
      <c r="R445" s="11">
        <v>85387</v>
      </c>
      <c r="S445" s="11">
        <v>30486</v>
      </c>
      <c r="T445" s="11">
        <v>24269</v>
      </c>
      <c r="U445" s="13">
        <v>0.14557170867919922</v>
      </c>
      <c r="V445" s="11">
        <v>0</v>
      </c>
      <c r="W445" s="11">
        <v>1</v>
      </c>
      <c r="X445" s="11">
        <v>0</v>
      </c>
      <c r="Y445" s="11">
        <v>1</v>
      </c>
      <c r="Z445" s="11">
        <v>1</v>
      </c>
      <c r="AA445" s="11">
        <v>0</v>
      </c>
      <c r="AB445" s="11">
        <v>1</v>
      </c>
      <c r="AC445" s="11">
        <v>1</v>
      </c>
      <c r="AD445" s="11">
        <v>0</v>
      </c>
      <c r="AE445" s="11">
        <v>1</v>
      </c>
      <c r="AF445" s="12"/>
    </row>
    <row r="446" spans="1:32" x14ac:dyDescent="0.2">
      <c r="A446" s="7">
        <v>55</v>
      </c>
      <c r="B446" s="8" t="s">
        <v>515</v>
      </c>
      <c r="C446" s="8">
        <v>200</v>
      </c>
      <c r="D446" s="8">
        <v>64</v>
      </c>
      <c r="E446" s="16">
        <v>42937.489768518521</v>
      </c>
      <c r="F446" s="16">
        <v>42937.489837962959</v>
      </c>
      <c r="G446" s="8">
        <v>5.88</v>
      </c>
      <c r="H446" s="8">
        <v>139</v>
      </c>
      <c r="I446" s="8">
        <v>32</v>
      </c>
      <c r="J446" s="8">
        <v>21218</v>
      </c>
      <c r="K446" s="8">
        <v>97</v>
      </c>
      <c r="L446" s="8">
        <v>23</v>
      </c>
      <c r="M446" s="8">
        <v>7</v>
      </c>
      <c r="N446" s="8">
        <v>109</v>
      </c>
      <c r="O446" s="8">
        <v>113468</v>
      </c>
      <c r="P446" s="8" t="s">
        <v>56</v>
      </c>
      <c r="Q446" s="8">
        <v>197563</v>
      </c>
      <c r="R446" s="8">
        <v>2195376</v>
      </c>
      <c r="S446" s="8">
        <v>855723</v>
      </c>
      <c r="T446" s="8">
        <v>182838</v>
      </c>
      <c r="U446" s="14">
        <v>3.3807449340820312</v>
      </c>
      <c r="V446" s="8">
        <v>0</v>
      </c>
      <c r="W446" s="8">
        <v>0</v>
      </c>
      <c r="X446" s="8">
        <v>0</v>
      </c>
      <c r="Y446" s="8">
        <v>0</v>
      </c>
      <c r="Z446" s="8">
        <v>1</v>
      </c>
      <c r="AA446" s="8">
        <v>1</v>
      </c>
      <c r="AB446" s="8">
        <v>1</v>
      </c>
      <c r="AC446" s="8">
        <v>1</v>
      </c>
      <c r="AD446" s="8">
        <v>0</v>
      </c>
      <c r="AE446" s="8">
        <v>1</v>
      </c>
      <c r="AF446" s="9"/>
    </row>
    <row r="447" spans="1:32" x14ac:dyDescent="0.2">
      <c r="A447" s="10">
        <v>212</v>
      </c>
      <c r="B447" s="11" t="s">
        <v>516</v>
      </c>
      <c r="C447" s="11">
        <v>200</v>
      </c>
      <c r="D447" s="11">
        <v>85</v>
      </c>
      <c r="E447" s="18">
        <v>42937.499374999999</v>
      </c>
      <c r="F447" s="18">
        <v>42937.499386574076</v>
      </c>
      <c r="G447" s="11">
        <v>0.86</v>
      </c>
      <c r="H447" s="11">
        <v>31</v>
      </c>
      <c r="I447" s="11">
        <v>1</v>
      </c>
      <c r="J447" s="11">
        <v>2077</v>
      </c>
      <c r="K447" s="11">
        <v>30</v>
      </c>
      <c r="L447" s="11">
        <v>0</v>
      </c>
      <c r="M447" s="11">
        <v>0</v>
      </c>
      <c r="N447" s="11">
        <v>31</v>
      </c>
      <c r="O447" s="11">
        <v>17733</v>
      </c>
      <c r="P447" s="11" t="s">
        <v>56</v>
      </c>
      <c r="Q447" s="11" t="s">
        <v>56</v>
      </c>
      <c r="R447" s="11">
        <v>4281118</v>
      </c>
      <c r="S447" s="11" t="s">
        <v>56</v>
      </c>
      <c r="T447" s="11" t="s">
        <v>56</v>
      </c>
      <c r="U447" s="13">
        <v>4.0997037887573242</v>
      </c>
      <c r="V447" s="11">
        <v>0</v>
      </c>
      <c r="W447" s="11">
        <v>1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  <c r="AD447" s="11">
        <v>0</v>
      </c>
      <c r="AE447" s="11">
        <v>1</v>
      </c>
      <c r="AF447" s="12"/>
    </row>
    <row r="448" spans="1:32" x14ac:dyDescent="0.2">
      <c r="A448" s="7">
        <v>517</v>
      </c>
      <c r="B448" s="8" t="s">
        <v>517</v>
      </c>
      <c r="C448" s="8">
        <v>200</v>
      </c>
      <c r="D448" s="8">
        <v>53</v>
      </c>
      <c r="E448" s="16">
        <v>42937.613310185188</v>
      </c>
      <c r="F448" s="16">
        <v>42937.613368055558</v>
      </c>
      <c r="G448" s="8">
        <v>4.8</v>
      </c>
      <c r="H448" s="8">
        <v>111</v>
      </c>
      <c r="I448" s="8">
        <v>32</v>
      </c>
      <c r="J448" s="8">
        <v>21553</v>
      </c>
      <c r="K448" s="8">
        <v>76</v>
      </c>
      <c r="L448" s="8">
        <v>50</v>
      </c>
      <c r="M448" s="17">
        <v>3</v>
      </c>
      <c r="N448" s="17">
        <v>58</v>
      </c>
      <c r="O448" s="8">
        <v>194722</v>
      </c>
      <c r="P448" s="8" t="s">
        <v>56</v>
      </c>
      <c r="Q448" s="8">
        <v>1454427</v>
      </c>
      <c r="R448" s="8">
        <v>1211408</v>
      </c>
      <c r="S448" s="8">
        <v>2460990</v>
      </c>
      <c r="T448" s="8">
        <v>8065</v>
      </c>
      <c r="U448" s="14">
        <v>5.0827140808105469</v>
      </c>
      <c r="V448" s="8">
        <v>0</v>
      </c>
      <c r="W448" s="8">
        <v>1</v>
      </c>
      <c r="X448" s="8">
        <v>0</v>
      </c>
      <c r="Y448" s="8">
        <v>1</v>
      </c>
      <c r="Z448" s="8">
        <v>1</v>
      </c>
      <c r="AA448" s="8">
        <v>1</v>
      </c>
      <c r="AB448" s="8">
        <v>1</v>
      </c>
      <c r="AC448" s="8">
        <v>1</v>
      </c>
      <c r="AD448" s="8">
        <v>0</v>
      </c>
      <c r="AE448" s="8">
        <v>1</v>
      </c>
      <c r="AF448" s="9"/>
    </row>
    <row r="449" spans="1:32" x14ac:dyDescent="0.2">
      <c r="A449" s="10">
        <v>141</v>
      </c>
      <c r="B449" s="11" t="s">
        <v>518</v>
      </c>
      <c r="C449" s="11">
        <v>200</v>
      </c>
      <c r="D449" s="11">
        <v>52</v>
      </c>
      <c r="E449" s="18">
        <v>42937.494421296295</v>
      </c>
      <c r="F449" s="18">
        <v>42937.494479166664</v>
      </c>
      <c r="G449" s="11">
        <v>4.5</v>
      </c>
      <c r="H449" s="11">
        <v>111</v>
      </c>
      <c r="I449" s="11">
        <v>32</v>
      </c>
      <c r="J449" s="11">
        <v>21586</v>
      </c>
      <c r="K449" s="11">
        <v>75</v>
      </c>
      <c r="L449" s="11">
        <v>50</v>
      </c>
      <c r="M449" s="11">
        <v>3</v>
      </c>
      <c r="N449" s="11">
        <v>58</v>
      </c>
      <c r="O449" s="11">
        <v>195203</v>
      </c>
      <c r="P449" s="11" t="s">
        <v>56</v>
      </c>
      <c r="Q449" s="11">
        <v>1454421</v>
      </c>
      <c r="R449" s="11">
        <v>1260875</v>
      </c>
      <c r="S449" s="11">
        <v>2460972</v>
      </c>
      <c r="T449" s="11">
        <v>72549</v>
      </c>
      <c r="U449" s="13">
        <v>5.1918220520019531</v>
      </c>
      <c r="V449" s="11">
        <v>0</v>
      </c>
      <c r="W449" s="11">
        <v>1</v>
      </c>
      <c r="X449" s="11">
        <v>0</v>
      </c>
      <c r="Y449" s="11">
        <v>1</v>
      </c>
      <c r="Z449" s="11">
        <v>1</v>
      </c>
      <c r="AA449" s="11">
        <v>1</v>
      </c>
      <c r="AB449" s="11">
        <v>1</v>
      </c>
      <c r="AC449" s="11">
        <v>1</v>
      </c>
      <c r="AD449" s="11">
        <v>0</v>
      </c>
      <c r="AE449" s="11">
        <v>1</v>
      </c>
      <c r="AF449" s="12"/>
    </row>
    <row r="450" spans="1:32" x14ac:dyDescent="0.2">
      <c r="A450" s="7">
        <v>494</v>
      </c>
      <c r="B450" s="8" t="s">
        <v>519</v>
      </c>
      <c r="C450" s="8">
        <v>200</v>
      </c>
      <c r="D450" s="8">
        <v>81</v>
      </c>
      <c r="E450" s="16">
        <v>42937.611863425926</v>
      </c>
      <c r="F450" s="16">
        <v>42937.611886574072</v>
      </c>
      <c r="G450" s="8">
        <v>1.61</v>
      </c>
      <c r="H450" s="8">
        <v>29</v>
      </c>
      <c r="I450" s="8">
        <v>14</v>
      </c>
      <c r="J450" s="8">
        <v>8307</v>
      </c>
      <c r="K450" s="8">
        <v>11</v>
      </c>
      <c r="L450" s="8">
        <v>5</v>
      </c>
      <c r="M450" s="8">
        <v>5</v>
      </c>
      <c r="N450" s="8">
        <v>19</v>
      </c>
      <c r="O450" s="8">
        <v>12153</v>
      </c>
      <c r="P450" s="8" t="s">
        <v>56</v>
      </c>
      <c r="Q450" s="8">
        <v>223854</v>
      </c>
      <c r="R450" s="8">
        <v>93883</v>
      </c>
      <c r="S450" s="8">
        <v>232049</v>
      </c>
      <c r="T450" s="8">
        <v>86232</v>
      </c>
      <c r="U450" s="14">
        <v>0.61814403533935547</v>
      </c>
      <c r="V450" s="8">
        <v>1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1</v>
      </c>
      <c r="AC450" s="8">
        <v>1</v>
      </c>
      <c r="AD450" s="8">
        <v>0</v>
      </c>
      <c r="AE450" s="8">
        <v>1</v>
      </c>
      <c r="AF450" s="9"/>
    </row>
    <row r="451" spans="1:32" x14ac:dyDescent="0.2">
      <c r="A451" s="10">
        <v>531</v>
      </c>
      <c r="B451" s="11" t="s">
        <v>520</v>
      </c>
      <c r="C451" s="11">
        <v>200</v>
      </c>
      <c r="D451" s="11">
        <v>38</v>
      </c>
      <c r="E451" s="18">
        <v>42937.613981481481</v>
      </c>
      <c r="F451" s="18">
        <v>42937.614062499997</v>
      </c>
      <c r="G451" s="11">
        <v>6.41</v>
      </c>
      <c r="H451" s="11">
        <v>62</v>
      </c>
      <c r="I451" s="11">
        <v>8</v>
      </c>
      <c r="J451" s="11">
        <v>6579</v>
      </c>
      <c r="K451" s="11">
        <v>55</v>
      </c>
      <c r="L451" s="11">
        <v>22</v>
      </c>
      <c r="M451" s="19">
        <v>12</v>
      </c>
      <c r="N451" s="19">
        <v>28</v>
      </c>
      <c r="O451" s="11">
        <v>65330</v>
      </c>
      <c r="P451" s="11" t="s">
        <v>56</v>
      </c>
      <c r="Q451" s="11">
        <v>314832</v>
      </c>
      <c r="R451" s="11">
        <v>1494959</v>
      </c>
      <c r="S451" s="11">
        <v>535999</v>
      </c>
      <c r="T451" s="11">
        <v>37265</v>
      </c>
      <c r="U451" s="13">
        <v>2.3349618911743164</v>
      </c>
      <c r="V451" s="11">
        <v>0</v>
      </c>
      <c r="W451" s="11">
        <v>1</v>
      </c>
      <c r="X451" s="11">
        <v>1</v>
      </c>
      <c r="Y451" s="11">
        <v>1</v>
      </c>
      <c r="Z451" s="11">
        <v>1</v>
      </c>
      <c r="AA451" s="11">
        <v>1</v>
      </c>
      <c r="AB451" s="11">
        <v>1</v>
      </c>
      <c r="AC451" s="11">
        <v>1</v>
      </c>
      <c r="AD451" s="11">
        <v>0</v>
      </c>
      <c r="AE451" s="11">
        <v>1</v>
      </c>
      <c r="AF451" s="12"/>
    </row>
    <row r="452" spans="1:32" x14ac:dyDescent="0.2">
      <c r="A452" s="7">
        <v>399</v>
      </c>
      <c r="B452" s="8" t="s">
        <v>521</v>
      </c>
      <c r="C452" s="8">
        <v>200</v>
      </c>
      <c r="D452" s="8">
        <v>68</v>
      </c>
      <c r="E452" s="16">
        <v>42937.512187499997</v>
      </c>
      <c r="F452" s="16">
        <v>42937.51222222222</v>
      </c>
      <c r="G452" s="8">
        <v>2.92</v>
      </c>
      <c r="H452" s="8">
        <v>50</v>
      </c>
      <c r="I452" s="8">
        <v>5</v>
      </c>
      <c r="J452" s="8">
        <v>4991</v>
      </c>
      <c r="K452" s="8">
        <v>41</v>
      </c>
      <c r="L452" s="8">
        <v>8</v>
      </c>
      <c r="M452" s="8">
        <v>4</v>
      </c>
      <c r="N452" s="8">
        <v>38</v>
      </c>
      <c r="O452" s="8">
        <v>23125</v>
      </c>
      <c r="P452" s="8" t="s">
        <v>56</v>
      </c>
      <c r="Q452" s="8">
        <v>33245</v>
      </c>
      <c r="R452" s="8">
        <v>175023</v>
      </c>
      <c r="S452" s="8">
        <v>287795</v>
      </c>
      <c r="T452" s="8">
        <v>279</v>
      </c>
      <c r="U452" s="14">
        <v>0.49540233612060547</v>
      </c>
      <c r="V452" s="8">
        <v>0</v>
      </c>
      <c r="W452" s="8">
        <v>1</v>
      </c>
      <c r="X452" s="8">
        <v>1</v>
      </c>
      <c r="Y452" s="8">
        <v>1</v>
      </c>
      <c r="Z452" s="8">
        <v>1</v>
      </c>
      <c r="AA452" s="8">
        <v>1</v>
      </c>
      <c r="AB452" s="8">
        <v>1</v>
      </c>
      <c r="AC452" s="8">
        <v>1</v>
      </c>
      <c r="AD452" s="8">
        <v>0</v>
      </c>
      <c r="AE452" s="8">
        <v>1</v>
      </c>
      <c r="AF452" s="9"/>
    </row>
    <row r="453" spans="1:32" x14ac:dyDescent="0.2">
      <c r="A453" s="10">
        <v>171</v>
      </c>
      <c r="B453" s="11" t="s">
        <v>522</v>
      </c>
      <c r="C453" s="11">
        <v>200</v>
      </c>
      <c r="D453" s="11">
        <v>67</v>
      </c>
      <c r="E453" s="18">
        <v>42937.496504629627</v>
      </c>
      <c r="F453" s="18">
        <v>42937.496574074074</v>
      </c>
      <c r="G453" s="11">
        <v>6.08</v>
      </c>
      <c r="H453" s="11">
        <v>79</v>
      </c>
      <c r="I453" s="11">
        <v>22</v>
      </c>
      <c r="J453" s="11">
        <v>10052</v>
      </c>
      <c r="K453" s="11">
        <v>60</v>
      </c>
      <c r="L453" s="11">
        <v>32</v>
      </c>
      <c r="M453" s="11">
        <v>5</v>
      </c>
      <c r="N453" s="11">
        <v>42</v>
      </c>
      <c r="O453" s="11">
        <v>144312</v>
      </c>
      <c r="P453" s="11" t="s">
        <v>56</v>
      </c>
      <c r="Q453" s="11">
        <v>230920</v>
      </c>
      <c r="R453" s="11">
        <v>570169</v>
      </c>
      <c r="S453" s="11">
        <v>1434154</v>
      </c>
      <c r="T453" s="11">
        <v>115730</v>
      </c>
      <c r="U453" s="13">
        <v>2.3796892166137695</v>
      </c>
      <c r="V453" s="11">
        <v>0</v>
      </c>
      <c r="W453" s="11">
        <v>1</v>
      </c>
      <c r="X453" s="11">
        <v>1</v>
      </c>
      <c r="Y453" s="11">
        <v>0</v>
      </c>
      <c r="Z453" s="11">
        <v>0</v>
      </c>
      <c r="AA453" s="11">
        <v>1</v>
      </c>
      <c r="AB453" s="11">
        <v>1</v>
      </c>
      <c r="AC453" s="11">
        <v>1</v>
      </c>
      <c r="AD453" s="11">
        <v>0</v>
      </c>
      <c r="AE453" s="11">
        <v>1</v>
      </c>
      <c r="AF453" s="12"/>
    </row>
    <row r="454" spans="1:32" x14ac:dyDescent="0.2">
      <c r="A454" s="7">
        <v>162</v>
      </c>
      <c r="B454" s="8" t="s">
        <v>523</v>
      </c>
      <c r="C454" s="8">
        <v>200</v>
      </c>
      <c r="D454" s="8">
        <v>75</v>
      </c>
      <c r="E454" s="16">
        <v>42937.495648148149</v>
      </c>
      <c r="F454" s="16">
        <v>42937.495671296296</v>
      </c>
      <c r="G454" s="8">
        <v>1.97</v>
      </c>
      <c r="H454" s="8">
        <v>23</v>
      </c>
      <c r="I454" s="8">
        <v>5</v>
      </c>
      <c r="J454" s="8">
        <v>2905</v>
      </c>
      <c r="K454" s="8">
        <v>18</v>
      </c>
      <c r="L454" s="8">
        <v>6</v>
      </c>
      <c r="M454" s="8">
        <v>6</v>
      </c>
      <c r="N454" s="8">
        <v>11</v>
      </c>
      <c r="O454" s="8">
        <v>16045</v>
      </c>
      <c r="P454" s="8" t="s">
        <v>56</v>
      </c>
      <c r="Q454" s="8">
        <v>35065</v>
      </c>
      <c r="R454" s="8">
        <v>263195</v>
      </c>
      <c r="S454" s="8">
        <v>380991</v>
      </c>
      <c r="T454" s="8">
        <v>82959</v>
      </c>
      <c r="U454" s="14">
        <v>0.74220180511474609</v>
      </c>
      <c r="V454" s="8">
        <v>0</v>
      </c>
      <c r="W454" s="8">
        <v>1</v>
      </c>
      <c r="X454" s="8">
        <v>1</v>
      </c>
      <c r="Y454" s="8">
        <v>0</v>
      </c>
      <c r="Z454" s="8">
        <v>0</v>
      </c>
      <c r="AA454" s="8">
        <v>1</v>
      </c>
      <c r="AB454" s="8">
        <v>1</v>
      </c>
      <c r="AC454" s="8">
        <v>1</v>
      </c>
      <c r="AD454" s="8">
        <v>0</v>
      </c>
      <c r="AE454" s="8">
        <v>1</v>
      </c>
      <c r="AF454" s="9"/>
    </row>
    <row r="455" spans="1:32" x14ac:dyDescent="0.2">
      <c r="A455" s="10">
        <v>276</v>
      </c>
      <c r="B455" s="11" t="s">
        <v>524</v>
      </c>
      <c r="C455" s="11">
        <v>200</v>
      </c>
      <c r="D455" s="11">
        <v>58</v>
      </c>
      <c r="E455" s="18">
        <v>42937.504224537035</v>
      </c>
      <c r="F455" s="18">
        <v>42937.504259259258</v>
      </c>
      <c r="G455" s="11">
        <v>3.02</v>
      </c>
      <c r="H455" s="11">
        <v>34</v>
      </c>
      <c r="I455" s="11">
        <v>11</v>
      </c>
      <c r="J455" s="11">
        <v>3947</v>
      </c>
      <c r="K455" s="11">
        <v>24</v>
      </c>
      <c r="L455" s="11">
        <v>7</v>
      </c>
      <c r="M455" s="11">
        <v>3</v>
      </c>
      <c r="N455" s="11">
        <v>24</v>
      </c>
      <c r="O455" s="11">
        <v>62352</v>
      </c>
      <c r="P455" s="11" t="s">
        <v>56</v>
      </c>
      <c r="Q455" s="11">
        <v>155115</v>
      </c>
      <c r="R455" s="11">
        <v>333127</v>
      </c>
      <c r="S455" s="11">
        <v>220660</v>
      </c>
      <c r="T455" s="11">
        <v>3834</v>
      </c>
      <c r="U455" s="13">
        <v>0.7391815185546875</v>
      </c>
      <c r="V455" s="11">
        <v>0</v>
      </c>
      <c r="W455" s="11">
        <v>1</v>
      </c>
      <c r="X455" s="11">
        <v>1</v>
      </c>
      <c r="Y455" s="11">
        <v>1</v>
      </c>
      <c r="Z455" s="11">
        <v>1</v>
      </c>
      <c r="AA455" s="11">
        <v>1</v>
      </c>
      <c r="AB455" s="11">
        <v>1</v>
      </c>
      <c r="AC455" s="11">
        <v>1</v>
      </c>
      <c r="AD455" s="11">
        <v>0</v>
      </c>
      <c r="AE455" s="11">
        <v>1</v>
      </c>
      <c r="AF455" s="12"/>
    </row>
    <row r="456" spans="1:32" x14ac:dyDescent="0.2">
      <c r="A456" s="7">
        <v>220</v>
      </c>
      <c r="B456" s="8" t="s">
        <v>525</v>
      </c>
      <c r="C456" s="8">
        <v>200</v>
      </c>
      <c r="D456" s="8">
        <v>91</v>
      </c>
      <c r="E456" s="16">
        <v>42937.499641203707</v>
      </c>
      <c r="F456" s="16">
        <v>42937.499652777777</v>
      </c>
      <c r="G456" s="8">
        <v>0.8</v>
      </c>
      <c r="H456" s="8">
        <v>12</v>
      </c>
      <c r="I456" s="8">
        <v>4</v>
      </c>
      <c r="J456" s="8">
        <v>1373</v>
      </c>
      <c r="K456" s="8">
        <v>9</v>
      </c>
      <c r="L456" s="8">
        <v>3</v>
      </c>
      <c r="M456" s="8">
        <v>1</v>
      </c>
      <c r="N456" s="8">
        <v>8</v>
      </c>
      <c r="O456" s="8">
        <v>8324</v>
      </c>
      <c r="P456" s="8" t="s">
        <v>56</v>
      </c>
      <c r="Q456" s="8">
        <v>1443</v>
      </c>
      <c r="R456" s="8">
        <v>54041</v>
      </c>
      <c r="S456" s="8">
        <v>144610</v>
      </c>
      <c r="T456" s="8" t="s">
        <v>56</v>
      </c>
      <c r="U456" s="14">
        <v>0.19876289367675781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1</v>
      </c>
      <c r="AC456" s="8">
        <v>1</v>
      </c>
      <c r="AD456" s="8">
        <v>0</v>
      </c>
      <c r="AE456" s="8">
        <v>1</v>
      </c>
      <c r="AF456" s="9"/>
    </row>
    <row r="457" spans="1:32" x14ac:dyDescent="0.2">
      <c r="A457" s="10">
        <v>440</v>
      </c>
      <c r="B457" s="11" t="s">
        <v>526</v>
      </c>
      <c r="C457" s="11">
        <v>200</v>
      </c>
      <c r="D457" s="11">
        <v>49</v>
      </c>
      <c r="E457" s="18">
        <v>42937.516574074078</v>
      </c>
      <c r="F457" s="18">
        <v>42937.51662037037</v>
      </c>
      <c r="G457" s="11">
        <v>4.09</v>
      </c>
      <c r="H457" s="11">
        <v>58</v>
      </c>
      <c r="I457" s="11">
        <v>5</v>
      </c>
      <c r="J457" s="11">
        <v>5719</v>
      </c>
      <c r="K457" s="11">
        <v>51</v>
      </c>
      <c r="L457" s="11">
        <v>11</v>
      </c>
      <c r="M457" s="11">
        <v>10</v>
      </c>
      <c r="N457" s="11">
        <v>37</v>
      </c>
      <c r="O457" s="11">
        <v>22408</v>
      </c>
      <c r="P457" s="11" t="s">
        <v>56</v>
      </c>
      <c r="Q457" s="11">
        <v>57170</v>
      </c>
      <c r="R457" s="11">
        <v>1074211</v>
      </c>
      <c r="S457" s="11">
        <v>168387</v>
      </c>
      <c r="T457" s="11">
        <v>2792</v>
      </c>
      <c r="U457" s="13">
        <v>1.2635879516601562</v>
      </c>
      <c r="V457" s="11">
        <v>0</v>
      </c>
      <c r="W457" s="11">
        <v>1</v>
      </c>
      <c r="X457" s="11">
        <v>1</v>
      </c>
      <c r="Y457" s="11">
        <v>1</v>
      </c>
      <c r="Z457" s="11">
        <v>1</v>
      </c>
      <c r="AA457" s="11">
        <v>1</v>
      </c>
      <c r="AB457" s="11">
        <v>1</v>
      </c>
      <c r="AC457" s="11">
        <v>1</v>
      </c>
      <c r="AD457" s="11">
        <v>0</v>
      </c>
      <c r="AE457" s="11">
        <v>1</v>
      </c>
      <c r="AF457" s="12"/>
    </row>
    <row r="458" spans="1:32" x14ac:dyDescent="0.2">
      <c r="A458" s="7">
        <v>64</v>
      </c>
      <c r="B458" s="8" t="s">
        <v>527</v>
      </c>
      <c r="C458" s="8">
        <v>200</v>
      </c>
      <c r="D458" s="8">
        <v>81</v>
      </c>
      <c r="E458" s="16">
        <v>42937.490127314813</v>
      </c>
      <c r="F458" s="16">
        <v>42937.490219907406</v>
      </c>
      <c r="G458" s="8">
        <v>8.19</v>
      </c>
      <c r="H458" s="8">
        <v>86</v>
      </c>
      <c r="I458" s="8">
        <v>10</v>
      </c>
      <c r="J458" s="8">
        <v>13974</v>
      </c>
      <c r="K458" s="8">
        <v>58</v>
      </c>
      <c r="L458" s="8">
        <v>19</v>
      </c>
      <c r="M458" s="8">
        <v>3</v>
      </c>
      <c r="N458" s="8">
        <v>64</v>
      </c>
      <c r="O458" s="8">
        <v>172390</v>
      </c>
      <c r="P458" s="8" t="s">
        <v>56</v>
      </c>
      <c r="Q458" s="8">
        <v>466704</v>
      </c>
      <c r="R458" s="8">
        <v>1796136</v>
      </c>
      <c r="S458" s="8">
        <v>1761223</v>
      </c>
      <c r="T458" s="8">
        <v>174754</v>
      </c>
      <c r="U458" s="14">
        <v>4.1687078475952148</v>
      </c>
      <c r="V458" s="8">
        <v>0</v>
      </c>
      <c r="W458" s="8">
        <v>0</v>
      </c>
      <c r="X458" s="8">
        <v>0</v>
      </c>
      <c r="Y458" s="8">
        <v>0</v>
      </c>
      <c r="Z458" s="8">
        <v>1</v>
      </c>
      <c r="AA458" s="8">
        <v>0</v>
      </c>
      <c r="AB458" s="8">
        <v>1</v>
      </c>
      <c r="AC458" s="8">
        <v>1</v>
      </c>
      <c r="AD458" s="8">
        <v>1</v>
      </c>
      <c r="AE458" s="8">
        <v>1</v>
      </c>
      <c r="AF458" s="9"/>
    </row>
    <row r="459" spans="1:32" x14ac:dyDescent="0.2">
      <c r="A459" s="10">
        <v>249</v>
      </c>
      <c r="B459" s="11" t="s">
        <v>528</v>
      </c>
      <c r="C459" s="11">
        <v>200</v>
      </c>
      <c r="D459" s="11">
        <v>62</v>
      </c>
      <c r="E459" s="18">
        <v>42937.501909722225</v>
      </c>
      <c r="F459" s="18">
        <v>42937.501967592594</v>
      </c>
      <c r="G459" s="11">
        <v>5.58</v>
      </c>
      <c r="H459" s="11">
        <v>31</v>
      </c>
      <c r="I459" s="11">
        <v>8</v>
      </c>
      <c r="J459" s="11">
        <v>3503</v>
      </c>
      <c r="K459" s="11">
        <v>24</v>
      </c>
      <c r="L459" s="11">
        <v>13</v>
      </c>
      <c r="M459" s="11">
        <v>6</v>
      </c>
      <c r="N459" s="11">
        <v>12</v>
      </c>
      <c r="O459" s="11">
        <v>14238</v>
      </c>
      <c r="P459" s="11" t="s">
        <v>56</v>
      </c>
      <c r="Q459" s="11">
        <v>213528</v>
      </c>
      <c r="R459" s="11">
        <v>1641335</v>
      </c>
      <c r="S459" s="11">
        <v>386908</v>
      </c>
      <c r="T459" s="11">
        <v>56714</v>
      </c>
      <c r="U459" s="13">
        <v>2.2055845260620117</v>
      </c>
      <c r="V459" s="11">
        <v>0</v>
      </c>
      <c r="W459" s="11">
        <v>1</v>
      </c>
      <c r="X459" s="11">
        <v>0</v>
      </c>
      <c r="Y459" s="11">
        <v>1</v>
      </c>
      <c r="Z459" s="11">
        <v>0</v>
      </c>
      <c r="AA459" s="11">
        <v>1</v>
      </c>
      <c r="AB459" s="11">
        <v>1</v>
      </c>
      <c r="AC459" s="11">
        <v>1</v>
      </c>
      <c r="AD459" s="11">
        <v>0</v>
      </c>
      <c r="AE459" s="11">
        <v>1</v>
      </c>
      <c r="AF459" s="12"/>
    </row>
    <row r="460" spans="1:32" x14ac:dyDescent="0.2">
      <c r="A460" s="7">
        <v>512</v>
      </c>
      <c r="B460" s="8" t="s">
        <v>529</v>
      </c>
      <c r="C460" s="8">
        <v>200</v>
      </c>
      <c r="D460" s="8">
        <v>86</v>
      </c>
      <c r="E460" s="16">
        <v>42937.612939814811</v>
      </c>
      <c r="F460" s="16">
        <v>42937.612951388888</v>
      </c>
      <c r="G460" s="8">
        <v>1.22</v>
      </c>
      <c r="H460" s="8">
        <v>23</v>
      </c>
      <c r="I460" s="8">
        <v>6</v>
      </c>
      <c r="J460" s="8">
        <v>4624</v>
      </c>
      <c r="K460" s="8">
        <v>16</v>
      </c>
      <c r="L460" s="8">
        <v>4</v>
      </c>
      <c r="M460" s="17">
        <v>1</v>
      </c>
      <c r="N460" s="17">
        <v>18</v>
      </c>
      <c r="O460" s="8">
        <v>22763</v>
      </c>
      <c r="P460" s="8" t="s">
        <v>56</v>
      </c>
      <c r="Q460" s="8">
        <v>9564</v>
      </c>
      <c r="R460" s="8">
        <v>25822</v>
      </c>
      <c r="S460" s="8">
        <v>331313</v>
      </c>
      <c r="T460" s="8">
        <v>2557</v>
      </c>
      <c r="U460" s="14">
        <v>0.37385845184326172</v>
      </c>
      <c r="V460" s="8">
        <v>0</v>
      </c>
      <c r="W460" s="8">
        <v>1</v>
      </c>
      <c r="X460" s="8">
        <v>0</v>
      </c>
      <c r="Y460" s="8">
        <v>1</v>
      </c>
      <c r="Z460" s="8">
        <v>1</v>
      </c>
      <c r="AA460" s="8">
        <v>0</v>
      </c>
      <c r="AB460" s="8">
        <v>1</v>
      </c>
      <c r="AC460" s="8">
        <v>1</v>
      </c>
      <c r="AD460" s="8">
        <v>0</v>
      </c>
      <c r="AE460" s="8">
        <v>1</v>
      </c>
      <c r="AF460" s="9"/>
    </row>
    <row r="461" spans="1:32" x14ac:dyDescent="0.2">
      <c r="A461" s="10">
        <v>197</v>
      </c>
      <c r="B461" s="11" t="s">
        <v>530</v>
      </c>
      <c r="C461" s="11">
        <v>200</v>
      </c>
      <c r="D461" s="11">
        <v>73</v>
      </c>
      <c r="E461" s="18">
        <v>42937.498113425929</v>
      </c>
      <c r="F461" s="18">
        <v>42937.498171296298</v>
      </c>
      <c r="G461" s="11">
        <v>5.58</v>
      </c>
      <c r="H461" s="11">
        <v>42</v>
      </c>
      <c r="I461" s="11">
        <v>11</v>
      </c>
      <c r="J461" s="11">
        <v>4601</v>
      </c>
      <c r="K461" s="11">
        <v>24</v>
      </c>
      <c r="L461" s="11">
        <v>13</v>
      </c>
      <c r="M461" s="11">
        <v>5</v>
      </c>
      <c r="N461" s="11">
        <v>24</v>
      </c>
      <c r="O461" s="11">
        <v>30617</v>
      </c>
      <c r="P461" s="11" t="s">
        <v>56</v>
      </c>
      <c r="Q461" s="11">
        <v>114564</v>
      </c>
      <c r="R461" s="11">
        <v>411756</v>
      </c>
      <c r="S461" s="11">
        <v>227940</v>
      </c>
      <c r="T461" s="11">
        <v>59395</v>
      </c>
      <c r="U461" s="13">
        <v>0.8051605224609375</v>
      </c>
      <c r="V461" s="11">
        <v>0</v>
      </c>
      <c r="W461" s="11">
        <v>0</v>
      </c>
      <c r="X461" s="11">
        <v>1</v>
      </c>
      <c r="Y461" s="11">
        <v>0</v>
      </c>
      <c r="Z461" s="11">
        <v>1</v>
      </c>
      <c r="AA461" s="11">
        <v>1</v>
      </c>
      <c r="AB461" s="11">
        <v>1</v>
      </c>
      <c r="AC461" s="11">
        <v>1</v>
      </c>
      <c r="AD461" s="11">
        <v>0</v>
      </c>
      <c r="AE461" s="11">
        <v>1</v>
      </c>
      <c r="AF461" s="12"/>
    </row>
    <row r="462" spans="1:32" x14ac:dyDescent="0.2">
      <c r="A462" s="7">
        <v>447</v>
      </c>
      <c r="B462" s="8" t="s">
        <v>531</v>
      </c>
      <c r="C462" s="8">
        <v>200</v>
      </c>
      <c r="D462" s="8">
        <v>82</v>
      </c>
      <c r="E462" s="16">
        <v>42937.516944444447</v>
      </c>
      <c r="F462" s="16">
        <v>42937.516979166663</v>
      </c>
      <c r="G462" s="8">
        <v>3.39</v>
      </c>
      <c r="H462" s="8">
        <v>24</v>
      </c>
      <c r="I462" s="8">
        <v>11</v>
      </c>
      <c r="J462" s="8">
        <v>3620</v>
      </c>
      <c r="K462" s="8">
        <v>15</v>
      </c>
      <c r="L462" s="8">
        <v>12</v>
      </c>
      <c r="M462" s="8">
        <v>3</v>
      </c>
      <c r="N462" s="8">
        <v>9</v>
      </c>
      <c r="O462" s="8">
        <v>32831</v>
      </c>
      <c r="P462" s="8" t="s">
        <v>56</v>
      </c>
      <c r="Q462" s="8">
        <v>10014</v>
      </c>
      <c r="R462" s="8">
        <v>1976</v>
      </c>
      <c r="S462" s="8">
        <v>874380</v>
      </c>
      <c r="T462" s="8">
        <v>28726</v>
      </c>
      <c r="U462" s="14">
        <v>0.90401363372802734</v>
      </c>
      <c r="V462" s="8">
        <v>0</v>
      </c>
      <c r="W462" s="8">
        <v>0</v>
      </c>
      <c r="X462" s="8">
        <v>0</v>
      </c>
      <c r="Y462" s="8">
        <v>0</v>
      </c>
      <c r="Z462" s="8">
        <v>1</v>
      </c>
      <c r="AA462" s="8">
        <v>1</v>
      </c>
      <c r="AB462" s="8">
        <v>1</v>
      </c>
      <c r="AC462" s="8">
        <v>0</v>
      </c>
      <c r="AD462" s="8">
        <v>1</v>
      </c>
      <c r="AE462" s="8">
        <v>1</v>
      </c>
      <c r="AF462" s="9"/>
    </row>
    <row r="463" spans="1:32" x14ac:dyDescent="0.2">
      <c r="A463" s="10">
        <v>392</v>
      </c>
      <c r="B463" s="11" t="s">
        <v>532</v>
      </c>
      <c r="C463" s="11">
        <v>200</v>
      </c>
      <c r="D463" s="11">
        <v>57</v>
      </c>
      <c r="E463" s="18">
        <v>42937.511747685188</v>
      </c>
      <c r="F463" s="18">
        <v>42937.511805555558</v>
      </c>
      <c r="G463" s="11">
        <v>4.74</v>
      </c>
      <c r="H463" s="11">
        <v>90</v>
      </c>
      <c r="I463" s="11">
        <v>9</v>
      </c>
      <c r="J463" s="11">
        <v>10258</v>
      </c>
      <c r="K463" s="11">
        <v>69</v>
      </c>
      <c r="L463" s="11">
        <v>32</v>
      </c>
      <c r="M463" s="11">
        <v>8</v>
      </c>
      <c r="N463" s="11">
        <v>50</v>
      </c>
      <c r="O463" s="11">
        <v>19306</v>
      </c>
      <c r="P463" s="11" t="s">
        <v>56</v>
      </c>
      <c r="Q463" s="11">
        <v>409221</v>
      </c>
      <c r="R463" s="11">
        <v>825129</v>
      </c>
      <c r="S463" s="11">
        <v>2342079</v>
      </c>
      <c r="T463" s="11">
        <v>24646</v>
      </c>
      <c r="U463" s="13">
        <v>3.4526643753051758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1</v>
      </c>
      <c r="AC463" s="11">
        <v>1</v>
      </c>
      <c r="AD463" s="11">
        <v>1</v>
      </c>
      <c r="AE463" s="11">
        <v>1</v>
      </c>
      <c r="AF463" s="12"/>
    </row>
    <row r="464" spans="1:32" x14ac:dyDescent="0.2">
      <c r="A464" s="7">
        <v>36</v>
      </c>
      <c r="B464" s="8" t="s">
        <v>533</v>
      </c>
      <c r="C464" s="8">
        <v>200</v>
      </c>
      <c r="D464" s="8">
        <v>74</v>
      </c>
      <c r="E464" s="16">
        <v>42937.488518518519</v>
      </c>
      <c r="F464" s="16">
        <v>42937.488541666666</v>
      </c>
      <c r="G464" s="8">
        <v>1.71</v>
      </c>
      <c r="H464" s="8">
        <v>48</v>
      </c>
      <c r="I464" s="8">
        <v>4</v>
      </c>
      <c r="J464" s="8">
        <v>5186</v>
      </c>
      <c r="K464" s="8">
        <v>14</v>
      </c>
      <c r="L464" s="8">
        <v>15</v>
      </c>
      <c r="M464" s="8">
        <v>8</v>
      </c>
      <c r="N464" s="8">
        <v>25</v>
      </c>
      <c r="O464" s="8">
        <v>30843</v>
      </c>
      <c r="P464" s="8">
        <v>10236</v>
      </c>
      <c r="Q464" s="8">
        <v>130686</v>
      </c>
      <c r="R464" s="8">
        <v>450152</v>
      </c>
      <c r="S464" s="8">
        <v>1107182</v>
      </c>
      <c r="T464" s="8">
        <v>758</v>
      </c>
      <c r="U464" s="14">
        <v>1.6497201919555664</v>
      </c>
      <c r="V464" s="8">
        <v>0</v>
      </c>
      <c r="W464" s="8">
        <v>0</v>
      </c>
      <c r="X464" s="8">
        <v>0</v>
      </c>
      <c r="Y464" s="8">
        <v>1</v>
      </c>
      <c r="Z464" s="8">
        <v>1</v>
      </c>
      <c r="AA464" s="8">
        <v>1</v>
      </c>
      <c r="AB464" s="8">
        <v>1</v>
      </c>
      <c r="AC464" s="8">
        <v>1</v>
      </c>
      <c r="AD464" s="8">
        <v>0</v>
      </c>
      <c r="AE464" s="8">
        <v>1</v>
      </c>
      <c r="AF464" s="9"/>
    </row>
    <row r="465" spans="1:32" x14ac:dyDescent="0.2">
      <c r="A465" s="10">
        <v>42</v>
      </c>
      <c r="B465" s="11" t="s">
        <v>534</v>
      </c>
      <c r="C465" s="11">
        <v>200</v>
      </c>
      <c r="D465" s="11">
        <v>10</v>
      </c>
      <c r="E465" s="18">
        <v>42937.488912037035</v>
      </c>
      <c r="F465" s="18">
        <v>42937.489027777781</v>
      </c>
      <c r="G465" s="11">
        <v>9.0299999999999994</v>
      </c>
      <c r="H465" s="11">
        <v>91</v>
      </c>
      <c r="I465" s="11">
        <v>11</v>
      </c>
      <c r="J465" s="11">
        <v>10093</v>
      </c>
      <c r="K465" s="11">
        <v>39</v>
      </c>
      <c r="L465" s="11">
        <v>49</v>
      </c>
      <c r="M465" s="11">
        <v>19</v>
      </c>
      <c r="N465" s="11">
        <v>23</v>
      </c>
      <c r="O465" s="11">
        <v>80911</v>
      </c>
      <c r="P465" s="11" t="s">
        <v>56</v>
      </c>
      <c r="Q465" s="11">
        <v>854873</v>
      </c>
      <c r="R465" s="11">
        <v>8706137</v>
      </c>
      <c r="S465" s="11">
        <v>1154478</v>
      </c>
      <c r="T465" s="11">
        <v>2496</v>
      </c>
      <c r="U465" s="13">
        <v>10.298628807067871</v>
      </c>
      <c r="V465" s="11">
        <v>0</v>
      </c>
      <c r="W465" s="11">
        <v>1</v>
      </c>
      <c r="X465" s="11">
        <v>1</v>
      </c>
      <c r="Y465" s="11">
        <v>1</v>
      </c>
      <c r="Z465" s="11">
        <v>0</v>
      </c>
      <c r="AA465" s="11">
        <v>1</v>
      </c>
      <c r="AB465" s="11">
        <v>1</v>
      </c>
      <c r="AC465" s="11">
        <v>1</v>
      </c>
      <c r="AD465" s="11">
        <v>1</v>
      </c>
      <c r="AE465" s="11">
        <v>1</v>
      </c>
      <c r="AF465" s="12"/>
    </row>
    <row r="466" spans="1:32" x14ac:dyDescent="0.2">
      <c r="A466" s="7">
        <v>541</v>
      </c>
      <c r="B466" s="8" t="s">
        <v>535</v>
      </c>
      <c r="C466" s="8">
        <v>200</v>
      </c>
      <c r="D466" s="8">
        <v>46</v>
      </c>
      <c r="E466" s="16">
        <v>42937.614884259259</v>
      </c>
      <c r="F466" s="16">
        <v>42937.614918981482</v>
      </c>
      <c r="G466" s="8">
        <v>3.44</v>
      </c>
      <c r="H466" s="8">
        <v>80</v>
      </c>
      <c r="I466" s="8">
        <v>9</v>
      </c>
      <c r="J466" s="8">
        <v>7678</v>
      </c>
      <c r="K466" s="8">
        <v>71</v>
      </c>
      <c r="L466" s="8">
        <v>20</v>
      </c>
      <c r="M466" s="17">
        <v>11</v>
      </c>
      <c r="N466" s="17">
        <v>49</v>
      </c>
      <c r="O466" s="8">
        <v>115128</v>
      </c>
      <c r="P466" s="8" t="s">
        <v>56</v>
      </c>
      <c r="Q466" s="8">
        <v>234641</v>
      </c>
      <c r="R466" s="8">
        <v>1907951</v>
      </c>
      <c r="S466" s="8">
        <v>1288799</v>
      </c>
      <c r="T466" s="8">
        <v>16271</v>
      </c>
      <c r="U466" s="14">
        <v>3.3977413177490234</v>
      </c>
      <c r="V466" s="8">
        <v>0</v>
      </c>
      <c r="W466" s="8">
        <v>1</v>
      </c>
      <c r="X466" s="8">
        <v>1</v>
      </c>
      <c r="Y466" s="8">
        <v>1</v>
      </c>
      <c r="Z466" s="8">
        <v>0</v>
      </c>
      <c r="AA466" s="8">
        <v>1</v>
      </c>
      <c r="AB466" s="8">
        <v>1</v>
      </c>
      <c r="AC466" s="8">
        <v>1</v>
      </c>
      <c r="AD466" s="8">
        <v>0</v>
      </c>
      <c r="AE466" s="8">
        <v>1</v>
      </c>
      <c r="AF466" s="9"/>
    </row>
    <row r="467" spans="1:32" x14ac:dyDescent="0.2">
      <c r="A467" s="10">
        <v>41</v>
      </c>
      <c r="B467" s="11" t="s">
        <v>536</v>
      </c>
      <c r="C467" s="11">
        <v>200</v>
      </c>
      <c r="D467" s="11">
        <v>57</v>
      </c>
      <c r="E467" s="18">
        <v>42937.488877314812</v>
      </c>
      <c r="F467" s="18">
        <v>42937.488912037035</v>
      </c>
      <c r="G467" s="11">
        <v>3.05</v>
      </c>
      <c r="H467" s="11">
        <v>60</v>
      </c>
      <c r="I467" s="11">
        <v>9</v>
      </c>
      <c r="J467" s="11">
        <v>5309</v>
      </c>
      <c r="K467" s="11">
        <v>51</v>
      </c>
      <c r="L467" s="11">
        <v>7</v>
      </c>
      <c r="M467" s="11">
        <v>11</v>
      </c>
      <c r="N467" s="11">
        <v>42</v>
      </c>
      <c r="O467" s="11">
        <v>43722</v>
      </c>
      <c r="P467" s="11" t="s">
        <v>56</v>
      </c>
      <c r="Q467" s="11">
        <v>423284</v>
      </c>
      <c r="R467" s="11">
        <v>839438</v>
      </c>
      <c r="S467" s="11">
        <v>422956</v>
      </c>
      <c r="T467" s="11">
        <v>182075</v>
      </c>
      <c r="U467" s="13">
        <v>1.8229246139526367</v>
      </c>
      <c r="V467" s="11">
        <v>0</v>
      </c>
      <c r="W467" s="11">
        <v>1</v>
      </c>
      <c r="X467" s="11">
        <v>0</v>
      </c>
      <c r="Y467" s="11">
        <v>1</v>
      </c>
      <c r="Z467" s="11">
        <v>1</v>
      </c>
      <c r="AA467" s="11">
        <v>0</v>
      </c>
      <c r="AB467" s="11">
        <v>1</v>
      </c>
      <c r="AC467" s="11">
        <v>1</v>
      </c>
      <c r="AD467" s="11">
        <v>0</v>
      </c>
      <c r="AE467" s="11">
        <v>1</v>
      </c>
      <c r="AF467" s="12"/>
    </row>
    <row r="468" spans="1:32" x14ac:dyDescent="0.2">
      <c r="A468" s="7">
        <v>547</v>
      </c>
      <c r="B468" s="8" t="s">
        <v>537</v>
      </c>
      <c r="C468" s="8">
        <v>200</v>
      </c>
      <c r="D468" s="8">
        <v>63</v>
      </c>
      <c r="E468" s="16">
        <v>42937.615219907406</v>
      </c>
      <c r="F468" s="16">
        <v>42937.615243055552</v>
      </c>
      <c r="G468" s="8">
        <v>2.12</v>
      </c>
      <c r="H468" s="8">
        <v>37</v>
      </c>
      <c r="I468" s="8">
        <v>8</v>
      </c>
      <c r="J468" s="8">
        <v>3248</v>
      </c>
      <c r="K468" s="8">
        <v>29</v>
      </c>
      <c r="L468" s="8">
        <v>8</v>
      </c>
      <c r="M468" s="17">
        <v>6</v>
      </c>
      <c r="N468" s="17">
        <v>23</v>
      </c>
      <c r="O468" s="8">
        <v>53459</v>
      </c>
      <c r="P468" s="8" t="s">
        <v>56</v>
      </c>
      <c r="Q468" s="8">
        <v>198339</v>
      </c>
      <c r="R468" s="8">
        <v>1078255</v>
      </c>
      <c r="S468" s="8">
        <v>408941</v>
      </c>
      <c r="T468" s="8">
        <v>58534</v>
      </c>
      <c r="U468" s="14">
        <v>1.7142562866210938</v>
      </c>
      <c r="V468" s="8">
        <v>0</v>
      </c>
      <c r="W468" s="8">
        <v>1</v>
      </c>
      <c r="X468" s="8">
        <v>0</v>
      </c>
      <c r="Y468" s="8">
        <v>1</v>
      </c>
      <c r="Z468" s="8">
        <v>1</v>
      </c>
      <c r="AA468" s="8">
        <v>1</v>
      </c>
      <c r="AB468" s="8">
        <v>1</v>
      </c>
      <c r="AC468" s="8">
        <v>1</v>
      </c>
      <c r="AD468" s="8">
        <v>0</v>
      </c>
      <c r="AE468" s="8">
        <v>1</v>
      </c>
      <c r="AF468" s="9"/>
    </row>
    <row r="469" spans="1:32" x14ac:dyDescent="0.2">
      <c r="A469" s="10">
        <v>537</v>
      </c>
      <c r="B469" s="11" t="s">
        <v>538</v>
      </c>
      <c r="C469" s="11">
        <v>200</v>
      </c>
      <c r="D469" s="11">
        <v>33</v>
      </c>
      <c r="E469" s="18">
        <v>42937.614548611113</v>
      </c>
      <c r="F469" s="18">
        <v>42937.614606481482</v>
      </c>
      <c r="G469" s="11">
        <v>5.0199999999999996</v>
      </c>
      <c r="H469" s="11">
        <v>57</v>
      </c>
      <c r="I469" s="11">
        <v>5</v>
      </c>
      <c r="J469" s="11">
        <v>7556</v>
      </c>
      <c r="K469" s="11">
        <v>53</v>
      </c>
      <c r="L469" s="11">
        <v>15</v>
      </c>
      <c r="M469" s="19">
        <v>22</v>
      </c>
      <c r="N469" s="19">
        <v>20</v>
      </c>
      <c r="O469" s="11">
        <v>73692</v>
      </c>
      <c r="P469" s="11" t="s">
        <v>56</v>
      </c>
      <c r="Q469" s="11">
        <v>547715</v>
      </c>
      <c r="R469" s="11">
        <v>2846362</v>
      </c>
      <c r="S469" s="11">
        <v>847597</v>
      </c>
      <c r="T469" s="11">
        <v>36632</v>
      </c>
      <c r="U469" s="13">
        <v>4.1503887176513672</v>
      </c>
      <c r="V469" s="11">
        <v>0</v>
      </c>
      <c r="W469" s="11">
        <v>0</v>
      </c>
      <c r="X469" s="11">
        <v>1</v>
      </c>
      <c r="Y469" s="11">
        <v>0</v>
      </c>
      <c r="Z469" s="11">
        <v>0</v>
      </c>
      <c r="AA469" s="11">
        <v>0</v>
      </c>
      <c r="AB469" s="11">
        <v>1</v>
      </c>
      <c r="AC469" s="11">
        <v>1</v>
      </c>
      <c r="AD469" s="11">
        <v>0</v>
      </c>
      <c r="AE469" s="11">
        <v>1</v>
      </c>
      <c r="AF469" s="12"/>
    </row>
    <row r="470" spans="1:32" x14ac:dyDescent="0.2">
      <c r="A470" s="7">
        <v>40</v>
      </c>
      <c r="B470" s="8" t="s">
        <v>539</v>
      </c>
      <c r="C470" s="8">
        <v>200</v>
      </c>
      <c r="D470" s="8">
        <v>90</v>
      </c>
      <c r="E470" s="16">
        <v>42937.488761574074</v>
      </c>
      <c r="F470" s="16">
        <v>42937.488877314812</v>
      </c>
      <c r="G470" s="8">
        <v>10.55</v>
      </c>
      <c r="H470" s="8">
        <v>20</v>
      </c>
      <c r="I470" s="8">
        <v>8</v>
      </c>
      <c r="J470" s="8">
        <v>2359</v>
      </c>
      <c r="K470" s="8">
        <v>11</v>
      </c>
      <c r="L470" s="8">
        <v>4</v>
      </c>
      <c r="M470" s="8">
        <v>3</v>
      </c>
      <c r="N470" s="8">
        <v>13</v>
      </c>
      <c r="O470" s="8">
        <v>16434</v>
      </c>
      <c r="P470" s="8" t="s">
        <v>56</v>
      </c>
      <c r="Q470" s="8">
        <v>264752</v>
      </c>
      <c r="R470" s="8">
        <v>40253</v>
      </c>
      <c r="S470" s="8">
        <v>295530</v>
      </c>
      <c r="T470" s="8">
        <v>117775</v>
      </c>
      <c r="U470" s="14">
        <v>0.70070648193359375</v>
      </c>
      <c r="V470" s="8">
        <v>0</v>
      </c>
      <c r="W470" s="8">
        <v>1</v>
      </c>
      <c r="X470" s="8">
        <v>0</v>
      </c>
      <c r="Y470" s="8">
        <v>0</v>
      </c>
      <c r="Z470" s="8">
        <v>1</v>
      </c>
      <c r="AA470" s="8">
        <v>0</v>
      </c>
      <c r="AB470" s="8">
        <v>1</v>
      </c>
      <c r="AC470" s="8">
        <v>0</v>
      </c>
      <c r="AD470" s="8">
        <v>0</v>
      </c>
      <c r="AE470" s="8">
        <v>1</v>
      </c>
      <c r="AF470" s="9"/>
    </row>
    <row r="471" spans="1:32" x14ac:dyDescent="0.2">
      <c r="A471" s="10">
        <v>35</v>
      </c>
      <c r="B471" s="11" t="s">
        <v>540</v>
      </c>
      <c r="C471" s="11">
        <v>200</v>
      </c>
      <c r="D471" s="11">
        <v>67</v>
      </c>
      <c r="E471" s="18">
        <v>42937.488506944443</v>
      </c>
      <c r="F471" s="18">
        <v>42937.488518518519</v>
      </c>
      <c r="G471" s="11">
        <v>1.5</v>
      </c>
      <c r="H471" s="11">
        <v>31</v>
      </c>
      <c r="I471" s="11">
        <v>4</v>
      </c>
      <c r="J471" s="11">
        <v>3392</v>
      </c>
      <c r="K471" s="11">
        <v>28</v>
      </c>
      <c r="L471" s="11">
        <v>9</v>
      </c>
      <c r="M471" s="11">
        <v>1</v>
      </c>
      <c r="N471" s="11">
        <v>21</v>
      </c>
      <c r="O471" s="11">
        <v>25029</v>
      </c>
      <c r="P471" s="11" t="s">
        <v>56</v>
      </c>
      <c r="Q471" s="11">
        <v>230277</v>
      </c>
      <c r="R471" s="11">
        <v>388010</v>
      </c>
      <c r="S471" s="11">
        <v>288575</v>
      </c>
      <c r="T471" s="11">
        <v>7539</v>
      </c>
      <c r="U471" s="13">
        <v>0.89591026306152344</v>
      </c>
      <c r="V471" s="11">
        <v>0</v>
      </c>
      <c r="W471" s="11">
        <v>1</v>
      </c>
      <c r="X471" s="11">
        <v>0</v>
      </c>
      <c r="Y471" s="11">
        <v>0</v>
      </c>
      <c r="Z471" s="11">
        <v>1</v>
      </c>
      <c r="AA471" s="11">
        <v>0</v>
      </c>
      <c r="AB471" s="11">
        <v>1</v>
      </c>
      <c r="AC471" s="11">
        <v>1</v>
      </c>
      <c r="AD471" s="11">
        <v>0</v>
      </c>
      <c r="AE471" s="11">
        <v>1</v>
      </c>
      <c r="AF471" s="12"/>
    </row>
    <row r="472" spans="1:32" x14ac:dyDescent="0.2">
      <c r="A472" s="7">
        <v>33</v>
      </c>
      <c r="B472" s="8" t="s">
        <v>541</v>
      </c>
      <c r="C472" s="8">
        <v>200</v>
      </c>
      <c r="D472" s="8">
        <v>21</v>
      </c>
      <c r="E472" s="16">
        <v>42937.488206018519</v>
      </c>
      <c r="F472" s="16">
        <v>42937.488425925927</v>
      </c>
      <c r="G472" s="8">
        <v>19.440000000000001</v>
      </c>
      <c r="H472" s="8">
        <v>63</v>
      </c>
      <c r="I472" s="8">
        <v>6</v>
      </c>
      <c r="J472" s="8">
        <v>6711</v>
      </c>
      <c r="K472" s="8">
        <v>23</v>
      </c>
      <c r="L472" s="8">
        <v>25</v>
      </c>
      <c r="M472" s="8">
        <v>11</v>
      </c>
      <c r="N472" s="8">
        <v>27</v>
      </c>
      <c r="O472" s="8">
        <v>53745</v>
      </c>
      <c r="P472" s="8" t="s">
        <v>56</v>
      </c>
      <c r="Q472" s="8">
        <v>1151867</v>
      </c>
      <c r="R472" s="8">
        <v>1092928</v>
      </c>
      <c r="S472" s="8">
        <v>704258</v>
      </c>
      <c r="T472" s="8">
        <v>199707</v>
      </c>
      <c r="U472" s="14">
        <v>3.0541467666625977</v>
      </c>
      <c r="V472" s="8">
        <v>0</v>
      </c>
      <c r="W472" s="8">
        <v>1</v>
      </c>
      <c r="X472" s="8">
        <v>1</v>
      </c>
      <c r="Y472" s="8">
        <v>1</v>
      </c>
      <c r="Z472" s="8">
        <v>1</v>
      </c>
      <c r="AA472" s="8">
        <v>1</v>
      </c>
      <c r="AB472" s="8">
        <v>1</v>
      </c>
      <c r="AC472" s="8">
        <v>1</v>
      </c>
      <c r="AD472" s="8">
        <v>1</v>
      </c>
      <c r="AE472" s="8">
        <v>1</v>
      </c>
      <c r="AF472" s="9"/>
    </row>
    <row r="473" spans="1:32" x14ac:dyDescent="0.2">
      <c r="A473" s="10">
        <v>544</v>
      </c>
      <c r="B473" s="11" t="s">
        <v>542</v>
      </c>
      <c r="C473" s="11">
        <v>200</v>
      </c>
      <c r="D473" s="11">
        <v>45</v>
      </c>
      <c r="E473" s="18">
        <v>42937.615057870367</v>
      </c>
      <c r="F473" s="18">
        <v>42937.615127314813</v>
      </c>
      <c r="G473" s="11">
        <v>5.36</v>
      </c>
      <c r="H473" s="11">
        <v>29</v>
      </c>
      <c r="I473" s="11">
        <v>4</v>
      </c>
      <c r="J473" s="11">
        <v>2270</v>
      </c>
      <c r="K473" s="11">
        <v>13</v>
      </c>
      <c r="L473" s="11">
        <v>2</v>
      </c>
      <c r="M473" s="19">
        <v>0</v>
      </c>
      <c r="N473" s="19">
        <v>27</v>
      </c>
      <c r="O473" s="11">
        <v>216945</v>
      </c>
      <c r="P473" s="11" t="s">
        <v>56</v>
      </c>
      <c r="Q473" s="11" t="s">
        <v>56</v>
      </c>
      <c r="R473" s="11">
        <v>1624190</v>
      </c>
      <c r="S473" s="11">
        <v>257022</v>
      </c>
      <c r="T473" s="11">
        <v>375027</v>
      </c>
      <c r="U473" s="13">
        <v>2.358612060546875</v>
      </c>
      <c r="V473" s="11">
        <v>0</v>
      </c>
      <c r="W473" s="11">
        <v>0</v>
      </c>
      <c r="X473" s="11">
        <v>1</v>
      </c>
      <c r="Y473" s="11">
        <v>0</v>
      </c>
      <c r="Z473" s="11">
        <v>0</v>
      </c>
      <c r="AA473" s="11">
        <v>0</v>
      </c>
      <c r="AB473" s="11">
        <v>0</v>
      </c>
      <c r="AC473" s="11">
        <v>1</v>
      </c>
      <c r="AD473" s="11">
        <v>1</v>
      </c>
      <c r="AE473" s="11">
        <v>0</v>
      </c>
      <c r="AF473" s="12"/>
    </row>
    <row r="474" spans="1:32" x14ac:dyDescent="0.2">
      <c r="A474" s="7">
        <v>539</v>
      </c>
      <c r="B474" s="8" t="s">
        <v>543</v>
      </c>
      <c r="C474" s="8">
        <v>200</v>
      </c>
      <c r="D474" s="8">
        <v>61</v>
      </c>
      <c r="E474" s="16">
        <v>42937.614699074074</v>
      </c>
      <c r="F474" s="16">
        <v>42937.61482638889</v>
      </c>
      <c r="G474" s="8">
        <v>10.28</v>
      </c>
      <c r="H474" s="8">
        <v>116</v>
      </c>
      <c r="I474" s="8">
        <v>21</v>
      </c>
      <c r="J474" s="8">
        <v>14506</v>
      </c>
      <c r="K474" s="8">
        <v>99</v>
      </c>
      <c r="L474" s="8">
        <v>33</v>
      </c>
      <c r="M474" s="17">
        <v>16</v>
      </c>
      <c r="N474" s="17">
        <v>67</v>
      </c>
      <c r="O474" s="8">
        <v>420626</v>
      </c>
      <c r="P474" s="8" t="s">
        <v>56</v>
      </c>
      <c r="Q474" s="8">
        <v>807329</v>
      </c>
      <c r="R474" s="8">
        <v>1291964</v>
      </c>
      <c r="S474" s="8">
        <v>2837977</v>
      </c>
      <c r="T474" s="8">
        <v>57030</v>
      </c>
      <c r="U474" s="14">
        <v>5.1640758514404297</v>
      </c>
      <c r="V474" s="8">
        <v>0</v>
      </c>
      <c r="W474" s="8">
        <v>0</v>
      </c>
      <c r="X474" s="8">
        <v>1</v>
      </c>
      <c r="Y474" s="8">
        <v>1</v>
      </c>
      <c r="Z474" s="8">
        <v>0</v>
      </c>
      <c r="AA474" s="8">
        <v>1</v>
      </c>
      <c r="AB474" s="8">
        <v>1</v>
      </c>
      <c r="AC474" s="8">
        <v>1</v>
      </c>
      <c r="AD474" s="8">
        <v>0</v>
      </c>
      <c r="AE474" s="8">
        <v>1</v>
      </c>
      <c r="AF474" s="9"/>
    </row>
    <row r="475" spans="1:32" x14ac:dyDescent="0.2">
      <c r="A475" s="10">
        <v>553</v>
      </c>
      <c r="B475" s="11" t="s">
        <v>544</v>
      </c>
      <c r="C475" s="11">
        <v>200</v>
      </c>
      <c r="D475" s="11">
        <v>58</v>
      </c>
      <c r="E475" s="18">
        <v>42937.615902777776</v>
      </c>
      <c r="F475" s="18">
        <v>42937.616006944445</v>
      </c>
      <c r="G475" s="11">
        <v>8.31</v>
      </c>
      <c r="H475" s="11">
        <v>97</v>
      </c>
      <c r="I475" s="11">
        <v>42</v>
      </c>
      <c r="J475" s="11">
        <v>16791</v>
      </c>
      <c r="K475" s="11">
        <v>59</v>
      </c>
      <c r="L475" s="11">
        <v>40</v>
      </c>
      <c r="M475" s="19">
        <v>8</v>
      </c>
      <c r="N475" s="19">
        <v>49</v>
      </c>
      <c r="O475" s="11">
        <v>125957</v>
      </c>
      <c r="P475" s="11" t="s">
        <v>56</v>
      </c>
      <c r="Q475" s="11">
        <v>114283</v>
      </c>
      <c r="R475" s="11">
        <v>871080</v>
      </c>
      <c r="S475" s="11">
        <v>4037868</v>
      </c>
      <c r="T475" s="11">
        <v>158194</v>
      </c>
      <c r="U475" s="13">
        <v>5.0615139007568359</v>
      </c>
      <c r="V475" s="11">
        <v>0</v>
      </c>
      <c r="W475" s="11">
        <v>0</v>
      </c>
      <c r="X475" s="11">
        <v>1</v>
      </c>
      <c r="Y475" s="11">
        <v>0</v>
      </c>
      <c r="Z475" s="11">
        <v>0</v>
      </c>
      <c r="AA475" s="11">
        <v>0</v>
      </c>
      <c r="AB475" s="11">
        <v>1</v>
      </c>
      <c r="AC475" s="11">
        <v>1</v>
      </c>
      <c r="AD475" s="11">
        <v>1</v>
      </c>
      <c r="AE475" s="11">
        <v>1</v>
      </c>
      <c r="AF475" s="12"/>
    </row>
    <row r="476" spans="1:32" x14ac:dyDescent="0.2">
      <c r="A476" s="7">
        <v>554</v>
      </c>
      <c r="B476" s="8" t="s">
        <v>545</v>
      </c>
      <c r="C476" s="8">
        <v>200</v>
      </c>
      <c r="D476" s="8">
        <v>9</v>
      </c>
      <c r="E476" s="16">
        <v>42937.616006944445</v>
      </c>
      <c r="F476" s="16">
        <v>42937.616226851853</v>
      </c>
      <c r="G476" s="8">
        <v>18.75</v>
      </c>
      <c r="H476" s="8">
        <v>36</v>
      </c>
      <c r="I476" s="8">
        <v>6</v>
      </c>
      <c r="J476" s="8">
        <v>3594</v>
      </c>
      <c r="K476" s="8">
        <v>22</v>
      </c>
      <c r="L476" s="8">
        <v>9</v>
      </c>
      <c r="M476" s="17">
        <v>3</v>
      </c>
      <c r="N476" s="17">
        <v>24</v>
      </c>
      <c r="O476" s="8">
        <v>53616</v>
      </c>
      <c r="P476" s="8" t="s">
        <v>56</v>
      </c>
      <c r="Q476" s="8">
        <v>267403</v>
      </c>
      <c r="R476" s="8">
        <v>3770557</v>
      </c>
      <c r="S476" s="8">
        <v>533302</v>
      </c>
      <c r="T476" s="8">
        <v>86700</v>
      </c>
      <c r="U476" s="14">
        <v>4.4933109283447266</v>
      </c>
      <c r="V476" s="8">
        <v>0</v>
      </c>
      <c r="W476" s="8">
        <v>1</v>
      </c>
      <c r="X476" s="8">
        <v>1</v>
      </c>
      <c r="Y476" s="8">
        <v>0</v>
      </c>
      <c r="Z476" s="8">
        <v>0</v>
      </c>
      <c r="AA476" s="8">
        <v>1</v>
      </c>
      <c r="AB476" s="8">
        <v>1</v>
      </c>
      <c r="AC476" s="8">
        <v>1</v>
      </c>
      <c r="AD476" s="8">
        <v>0</v>
      </c>
      <c r="AE476" s="8">
        <v>1</v>
      </c>
      <c r="AF476" s="9"/>
    </row>
    <row r="477" spans="1:32" x14ac:dyDescent="0.2">
      <c r="A477" s="10">
        <v>552</v>
      </c>
      <c r="B477" s="11" t="s">
        <v>546</v>
      </c>
      <c r="C477" s="11">
        <v>200</v>
      </c>
      <c r="D477" s="11">
        <v>95</v>
      </c>
      <c r="E477" s="18">
        <v>42937.615405092591</v>
      </c>
      <c r="F477" s="18">
        <v>42937.615902777776</v>
      </c>
      <c r="G477" s="11">
        <v>43.04</v>
      </c>
      <c r="H477" s="11">
        <v>70</v>
      </c>
      <c r="I477" s="11">
        <v>11</v>
      </c>
      <c r="J477" s="11">
        <v>6540</v>
      </c>
      <c r="K477" s="11">
        <v>10</v>
      </c>
      <c r="L477" s="11">
        <v>34</v>
      </c>
      <c r="M477" s="19">
        <v>4</v>
      </c>
      <c r="N477" s="19">
        <v>32</v>
      </c>
      <c r="O477" s="11">
        <v>57515</v>
      </c>
      <c r="P477" s="11" t="s">
        <v>56</v>
      </c>
      <c r="Q477" s="11">
        <v>168887</v>
      </c>
      <c r="R477" s="11">
        <v>83804</v>
      </c>
      <c r="S477" s="11">
        <v>1951472</v>
      </c>
      <c r="T477" s="11">
        <v>102363</v>
      </c>
      <c r="U477" s="13">
        <v>2.2545251846313477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1</v>
      </c>
      <c r="AC477" s="11">
        <v>0</v>
      </c>
      <c r="AD477" s="11">
        <v>0</v>
      </c>
      <c r="AE477" s="11">
        <v>1</v>
      </c>
      <c r="AF477" s="12"/>
    </row>
    <row r="478" spans="1:32" x14ac:dyDescent="0.2">
      <c r="A478" s="7">
        <v>25</v>
      </c>
      <c r="B478" s="8" t="s">
        <v>547</v>
      </c>
      <c r="C478" s="8">
        <v>200</v>
      </c>
      <c r="D478" s="8">
        <v>75</v>
      </c>
      <c r="E478" s="16">
        <v>42937.487835648149</v>
      </c>
      <c r="F478" s="16">
        <v>42937.487870370373</v>
      </c>
      <c r="G478" s="8">
        <v>2.5099999999999998</v>
      </c>
      <c r="H478" s="8">
        <v>49</v>
      </c>
      <c r="I478" s="8">
        <v>9</v>
      </c>
      <c r="J478" s="8">
        <v>7383</v>
      </c>
      <c r="K478" s="8">
        <v>5</v>
      </c>
      <c r="L478" s="8">
        <v>13</v>
      </c>
      <c r="M478" s="8">
        <v>1</v>
      </c>
      <c r="N478" s="8">
        <v>35</v>
      </c>
      <c r="O478" s="8">
        <v>94085</v>
      </c>
      <c r="P478" s="8" t="s">
        <v>56</v>
      </c>
      <c r="Q478" s="8">
        <v>164362</v>
      </c>
      <c r="R478" s="8">
        <v>276860</v>
      </c>
      <c r="S478" s="8">
        <v>641317</v>
      </c>
      <c r="T478" s="8">
        <v>59261</v>
      </c>
      <c r="U478" s="14">
        <v>1.1786317825317383</v>
      </c>
      <c r="V478" s="8">
        <v>0</v>
      </c>
      <c r="W478" s="8">
        <v>1</v>
      </c>
      <c r="X478" s="8">
        <v>0</v>
      </c>
      <c r="Y478" s="8">
        <v>0</v>
      </c>
      <c r="Z478" s="8">
        <v>1</v>
      </c>
      <c r="AA478" s="8">
        <v>0</v>
      </c>
      <c r="AB478" s="8">
        <v>1</v>
      </c>
      <c r="AC478" s="8">
        <v>1</v>
      </c>
      <c r="AD478" s="8">
        <v>0</v>
      </c>
      <c r="AE478" s="8">
        <v>1</v>
      </c>
      <c r="AF478" s="9"/>
    </row>
    <row r="479" spans="1:32" x14ac:dyDescent="0.2">
      <c r="A479" s="10">
        <v>23</v>
      </c>
      <c r="B479" s="11" t="s">
        <v>548</v>
      </c>
      <c r="C479" s="11">
        <v>200</v>
      </c>
      <c r="D479" s="11">
        <v>66</v>
      </c>
      <c r="E479" s="18">
        <v>42937.48778935185</v>
      </c>
      <c r="F479" s="18">
        <v>42937.487812500003</v>
      </c>
      <c r="G479" s="11">
        <v>1.88</v>
      </c>
      <c r="H479" s="11">
        <v>48</v>
      </c>
      <c r="I479" s="11">
        <v>7</v>
      </c>
      <c r="J479" s="11">
        <v>3821</v>
      </c>
      <c r="K479" s="11">
        <v>41</v>
      </c>
      <c r="L479" s="11">
        <v>6</v>
      </c>
      <c r="M479" s="11">
        <v>3</v>
      </c>
      <c r="N479" s="11">
        <v>39</v>
      </c>
      <c r="O479" s="11">
        <v>16776</v>
      </c>
      <c r="P479" s="11" t="s">
        <v>56</v>
      </c>
      <c r="Q479" s="11">
        <v>115598</v>
      </c>
      <c r="R479" s="11">
        <v>1202903</v>
      </c>
      <c r="S479" s="11">
        <v>335987</v>
      </c>
      <c r="T479" s="11">
        <v>124656</v>
      </c>
      <c r="U479" s="13">
        <v>1.7127227783203125</v>
      </c>
      <c r="V479" s="11">
        <v>0</v>
      </c>
      <c r="W479" s="11">
        <v>1</v>
      </c>
      <c r="X479" s="11">
        <v>0</v>
      </c>
      <c r="Y479" s="11">
        <v>0</v>
      </c>
      <c r="Z479" s="11">
        <v>1</v>
      </c>
      <c r="AA479" s="11">
        <v>0</v>
      </c>
      <c r="AB479" s="11">
        <v>1</v>
      </c>
      <c r="AC479" s="11">
        <v>1</v>
      </c>
      <c r="AD479" s="11">
        <v>0</v>
      </c>
      <c r="AE479" s="11">
        <v>1</v>
      </c>
      <c r="AF479" s="12"/>
    </row>
    <row r="480" spans="1:32" x14ac:dyDescent="0.2">
      <c r="A480" s="7">
        <v>28</v>
      </c>
      <c r="B480" s="8" t="s">
        <v>549</v>
      </c>
      <c r="C480" s="8">
        <v>200</v>
      </c>
      <c r="D480" s="8">
        <v>67</v>
      </c>
      <c r="E480" s="16">
        <v>42937.487939814811</v>
      </c>
      <c r="F480" s="16">
        <v>42937.487997685188</v>
      </c>
      <c r="G480" s="8">
        <v>5.1100000000000003</v>
      </c>
      <c r="H480" s="8">
        <v>75</v>
      </c>
      <c r="I480" s="8">
        <v>14</v>
      </c>
      <c r="J480" s="8">
        <v>8266</v>
      </c>
      <c r="K480" s="8">
        <v>55</v>
      </c>
      <c r="L480" s="8">
        <v>23</v>
      </c>
      <c r="M480" s="8">
        <v>12</v>
      </c>
      <c r="N480" s="8">
        <v>40</v>
      </c>
      <c r="O480" s="8">
        <v>173794</v>
      </c>
      <c r="P480" s="8" t="s">
        <v>56</v>
      </c>
      <c r="Q480" s="8">
        <v>274152</v>
      </c>
      <c r="R480" s="8">
        <v>349185</v>
      </c>
      <c r="S480" s="8">
        <v>913723</v>
      </c>
      <c r="T480" s="8">
        <v>18020</v>
      </c>
      <c r="U480" s="14">
        <v>1.6487827301025391</v>
      </c>
      <c r="V480" s="8">
        <v>0</v>
      </c>
      <c r="W480" s="8">
        <v>1</v>
      </c>
      <c r="X480" s="8">
        <v>0</v>
      </c>
      <c r="Y480" s="8">
        <v>1</v>
      </c>
      <c r="Z480" s="8">
        <v>1</v>
      </c>
      <c r="AA480" s="8">
        <v>1</v>
      </c>
      <c r="AB480" s="8">
        <v>1</v>
      </c>
      <c r="AC480" s="8">
        <v>1</v>
      </c>
      <c r="AD480" s="8">
        <v>0</v>
      </c>
      <c r="AE480" s="8">
        <v>1</v>
      </c>
      <c r="AF480" s="9"/>
    </row>
    <row r="481" spans="1:32" x14ac:dyDescent="0.2">
      <c r="A481" s="10">
        <v>30</v>
      </c>
      <c r="B481" s="11" t="s">
        <v>550</v>
      </c>
      <c r="C481" s="11">
        <v>200</v>
      </c>
      <c r="D481" s="11">
        <v>54</v>
      </c>
      <c r="E481" s="18">
        <v>42937.488032407404</v>
      </c>
      <c r="F481" s="18">
        <v>42937.488113425927</v>
      </c>
      <c r="G481" s="11">
        <v>6.7</v>
      </c>
      <c r="H481" s="11">
        <v>43</v>
      </c>
      <c r="I481" s="11">
        <v>7</v>
      </c>
      <c r="J481" s="11">
        <v>4920</v>
      </c>
      <c r="K481" s="11">
        <v>27</v>
      </c>
      <c r="L481" s="11">
        <v>9</v>
      </c>
      <c r="M481" s="11">
        <v>6</v>
      </c>
      <c r="N481" s="11">
        <v>28</v>
      </c>
      <c r="O481" s="11">
        <v>37514</v>
      </c>
      <c r="P481" s="11">
        <v>66866</v>
      </c>
      <c r="Q481" s="11">
        <v>201525</v>
      </c>
      <c r="R481" s="11">
        <v>4390498</v>
      </c>
      <c r="S481" s="11">
        <v>207199</v>
      </c>
      <c r="T481" s="11">
        <v>85155</v>
      </c>
      <c r="U481" s="13">
        <v>4.7576494216918945</v>
      </c>
      <c r="V481" s="11">
        <v>0</v>
      </c>
      <c r="W481" s="11">
        <v>1</v>
      </c>
      <c r="X481" s="11">
        <v>1</v>
      </c>
      <c r="Y481" s="11">
        <v>0</v>
      </c>
      <c r="Z481" s="11">
        <v>0</v>
      </c>
      <c r="AA481" s="11">
        <v>0</v>
      </c>
      <c r="AB481" s="11">
        <v>1</v>
      </c>
      <c r="AC481" s="11">
        <v>1</v>
      </c>
      <c r="AD481" s="11">
        <v>0</v>
      </c>
      <c r="AE481" s="11">
        <v>1</v>
      </c>
      <c r="AF481" s="12"/>
    </row>
    <row r="482" spans="1:32" x14ac:dyDescent="0.2">
      <c r="A482" s="7">
        <v>21</v>
      </c>
      <c r="B482" s="8" t="s">
        <v>551</v>
      </c>
      <c r="C482" s="8">
        <v>200</v>
      </c>
      <c r="D482" s="8">
        <v>76</v>
      </c>
      <c r="E482" s="16">
        <v>42937.487743055557</v>
      </c>
      <c r="F482" s="16">
        <v>42937.487766203703</v>
      </c>
      <c r="G482" s="8">
        <v>2.15</v>
      </c>
      <c r="H482" s="8">
        <v>20</v>
      </c>
      <c r="I482" s="8">
        <v>1</v>
      </c>
      <c r="J482" s="8">
        <v>1945</v>
      </c>
      <c r="K482" s="8">
        <v>16</v>
      </c>
      <c r="L482" s="8">
        <v>9</v>
      </c>
      <c r="M482" s="8">
        <v>2</v>
      </c>
      <c r="N482" s="8">
        <v>9</v>
      </c>
      <c r="O482" s="8">
        <v>34517</v>
      </c>
      <c r="P482" s="8">
        <v>56576</v>
      </c>
      <c r="Q482" s="8">
        <v>36925</v>
      </c>
      <c r="R482" s="8">
        <v>161608</v>
      </c>
      <c r="S482" s="8">
        <v>180053</v>
      </c>
      <c r="T482" s="8" t="s">
        <v>56</v>
      </c>
      <c r="U482" s="14">
        <v>0.44792079925537109</v>
      </c>
      <c r="V482" s="8">
        <v>0</v>
      </c>
      <c r="W482" s="8">
        <v>1</v>
      </c>
      <c r="X482" s="8">
        <v>1</v>
      </c>
      <c r="Y482" s="8">
        <v>0</v>
      </c>
      <c r="Z482" s="8">
        <v>0</v>
      </c>
      <c r="AA482" s="8">
        <v>1</v>
      </c>
      <c r="AB482" s="8">
        <v>1</v>
      </c>
      <c r="AC482" s="8">
        <v>0</v>
      </c>
      <c r="AD482" s="8">
        <v>0</v>
      </c>
      <c r="AE482" s="8">
        <v>0</v>
      </c>
      <c r="AF482" s="9"/>
    </row>
    <row r="483" spans="1:32" x14ac:dyDescent="0.2">
      <c r="A483" s="10">
        <v>37</v>
      </c>
      <c r="B483" s="11" t="s">
        <v>552</v>
      </c>
      <c r="C483" s="11">
        <v>200</v>
      </c>
      <c r="D483" s="11">
        <v>49</v>
      </c>
      <c r="E483" s="18">
        <v>42937.488541666666</v>
      </c>
      <c r="F483" s="18">
        <v>42937.488668981481</v>
      </c>
      <c r="G483" s="11">
        <v>10.77</v>
      </c>
      <c r="H483" s="11">
        <v>57</v>
      </c>
      <c r="I483" s="11">
        <v>3</v>
      </c>
      <c r="J483" s="11">
        <v>6385</v>
      </c>
      <c r="K483" s="11">
        <v>50</v>
      </c>
      <c r="L483" s="11">
        <v>10</v>
      </c>
      <c r="M483" s="11">
        <v>18</v>
      </c>
      <c r="N483" s="11">
        <v>29</v>
      </c>
      <c r="O483" s="11">
        <v>81109</v>
      </c>
      <c r="P483" s="11" t="s">
        <v>56</v>
      </c>
      <c r="Q483" s="11">
        <v>93002</v>
      </c>
      <c r="R483" s="11">
        <v>113480</v>
      </c>
      <c r="S483" s="11">
        <v>589194</v>
      </c>
      <c r="T483" s="11">
        <v>12621</v>
      </c>
      <c r="U483" s="13">
        <v>0.84820365905761719</v>
      </c>
      <c r="V483" s="11">
        <v>0</v>
      </c>
      <c r="W483" s="11">
        <v>1</v>
      </c>
      <c r="X483" s="11">
        <v>0</v>
      </c>
      <c r="Y483" s="11">
        <v>1</v>
      </c>
      <c r="Z483" s="11">
        <v>1</v>
      </c>
      <c r="AA483" s="11">
        <v>1</v>
      </c>
      <c r="AB483" s="11">
        <v>1</v>
      </c>
      <c r="AC483" s="11">
        <v>1</v>
      </c>
      <c r="AD483" s="11">
        <v>0</v>
      </c>
      <c r="AE483" s="11">
        <v>1</v>
      </c>
      <c r="AF483" s="12"/>
    </row>
    <row r="484" spans="1:32" x14ac:dyDescent="0.2">
      <c r="A484" s="7">
        <v>160</v>
      </c>
      <c r="B484" s="8" t="s">
        <v>553</v>
      </c>
      <c r="C484" s="8">
        <v>200</v>
      </c>
      <c r="D484" s="8">
        <v>53</v>
      </c>
      <c r="E484" s="16">
        <v>42937.495405092595</v>
      </c>
      <c r="F484" s="16">
        <v>42937.495613425926</v>
      </c>
      <c r="G484" s="8">
        <v>17.84</v>
      </c>
      <c r="H484" s="8">
        <v>188</v>
      </c>
      <c r="I484" s="8">
        <v>58</v>
      </c>
      <c r="J484" s="8">
        <v>30811</v>
      </c>
      <c r="K484" s="8">
        <v>54</v>
      </c>
      <c r="L484" s="8">
        <v>33</v>
      </c>
      <c r="M484" s="8">
        <v>13</v>
      </c>
      <c r="N484" s="8">
        <v>142</v>
      </c>
      <c r="O484" s="8">
        <v>83499</v>
      </c>
      <c r="P484" s="8" t="s">
        <v>56</v>
      </c>
      <c r="Q484" s="8">
        <v>303197</v>
      </c>
      <c r="R484" s="8">
        <v>1282578</v>
      </c>
      <c r="S484" s="8">
        <v>1692910</v>
      </c>
      <c r="T484" s="8">
        <v>101449</v>
      </c>
      <c r="U484" s="14">
        <v>3.3031778335571289</v>
      </c>
      <c r="V484" s="8">
        <v>1</v>
      </c>
      <c r="W484" s="8">
        <v>1</v>
      </c>
      <c r="X484" s="8">
        <v>1</v>
      </c>
      <c r="Y484" s="8">
        <v>1</v>
      </c>
      <c r="Z484" s="8">
        <v>0</v>
      </c>
      <c r="AA484" s="8">
        <v>1</v>
      </c>
      <c r="AB484" s="8">
        <v>1</v>
      </c>
      <c r="AC484" s="8">
        <v>1</v>
      </c>
      <c r="AD484" s="8">
        <v>0</v>
      </c>
      <c r="AE484" s="8">
        <v>1</v>
      </c>
      <c r="AF484" s="9"/>
    </row>
    <row r="485" spans="1:32" x14ac:dyDescent="0.2">
      <c r="A485" s="10">
        <v>317</v>
      </c>
      <c r="B485" s="11" t="s">
        <v>554</v>
      </c>
      <c r="C485" s="11">
        <v>200</v>
      </c>
      <c r="D485" s="11">
        <v>78</v>
      </c>
      <c r="E485" s="18">
        <v>42937.507002314815</v>
      </c>
      <c r="F485" s="18">
        <v>42937.507060185184</v>
      </c>
      <c r="G485" s="11">
        <v>4.3899999999999997</v>
      </c>
      <c r="H485" s="11">
        <v>64</v>
      </c>
      <c r="I485" s="11">
        <v>14</v>
      </c>
      <c r="J485" s="11">
        <v>7221</v>
      </c>
      <c r="K485" s="11">
        <v>40</v>
      </c>
      <c r="L485" s="11">
        <v>22</v>
      </c>
      <c r="M485" s="11">
        <v>9</v>
      </c>
      <c r="N485" s="11">
        <v>33</v>
      </c>
      <c r="O485" s="11">
        <v>81783</v>
      </c>
      <c r="P485" s="11" t="s">
        <v>56</v>
      </c>
      <c r="Q485" s="11">
        <v>1469826</v>
      </c>
      <c r="R485" s="11">
        <v>398911</v>
      </c>
      <c r="S485" s="11">
        <v>2289684</v>
      </c>
      <c r="T485" s="11">
        <v>28158</v>
      </c>
      <c r="U485" s="13">
        <v>4.0706272125244141</v>
      </c>
      <c r="V485" s="11">
        <v>0</v>
      </c>
      <c r="W485" s="11">
        <v>1</v>
      </c>
      <c r="X485" s="11">
        <v>0</v>
      </c>
      <c r="Y485" s="11">
        <v>1</v>
      </c>
      <c r="Z485" s="11">
        <v>1</v>
      </c>
      <c r="AA485" s="11">
        <v>1</v>
      </c>
      <c r="AB485" s="11">
        <v>1</v>
      </c>
      <c r="AC485" s="11">
        <v>1</v>
      </c>
      <c r="AD485" s="11">
        <v>0</v>
      </c>
      <c r="AE485" s="11">
        <v>1</v>
      </c>
      <c r="AF485" s="12"/>
    </row>
    <row r="486" spans="1:32" x14ac:dyDescent="0.2">
      <c r="A486" s="7">
        <v>463</v>
      </c>
      <c r="B486" s="8" t="s">
        <v>555</v>
      </c>
      <c r="C486" s="8">
        <v>200</v>
      </c>
      <c r="D486" s="8">
        <v>79</v>
      </c>
      <c r="E486" s="16">
        <v>42937.517893518518</v>
      </c>
      <c r="F486" s="16">
        <v>42937.517939814818</v>
      </c>
      <c r="G486" s="8">
        <v>4.03</v>
      </c>
      <c r="H486" s="8">
        <v>11</v>
      </c>
      <c r="I486" s="8">
        <v>2</v>
      </c>
      <c r="J486" s="8">
        <v>603</v>
      </c>
      <c r="K486" s="8">
        <v>10</v>
      </c>
      <c r="L486" s="8">
        <v>2</v>
      </c>
      <c r="M486" s="8">
        <v>3</v>
      </c>
      <c r="N486" s="8">
        <v>6</v>
      </c>
      <c r="O486" s="8">
        <v>7219</v>
      </c>
      <c r="P486" s="8" t="s">
        <v>56</v>
      </c>
      <c r="Q486" s="8">
        <v>73688</v>
      </c>
      <c r="R486" s="8">
        <v>425201</v>
      </c>
      <c r="S486" s="8">
        <v>127687</v>
      </c>
      <c r="T486" s="8" t="s">
        <v>56</v>
      </c>
      <c r="U486" s="14">
        <v>0.60443401336669922</v>
      </c>
      <c r="V486" s="8">
        <v>0</v>
      </c>
      <c r="W486" s="8">
        <v>1</v>
      </c>
      <c r="X486" s="8">
        <v>0</v>
      </c>
      <c r="Y486" s="8">
        <v>1</v>
      </c>
      <c r="Z486" s="8">
        <v>1</v>
      </c>
      <c r="AA486" s="8">
        <v>0</v>
      </c>
      <c r="AB486" s="8">
        <v>1</v>
      </c>
      <c r="AC486" s="8">
        <v>1</v>
      </c>
      <c r="AD486" s="8">
        <v>0</v>
      </c>
      <c r="AE486" s="8">
        <v>1</v>
      </c>
      <c r="AF486" s="9"/>
    </row>
    <row r="487" spans="1:32" x14ac:dyDescent="0.2">
      <c r="A487" s="10">
        <v>56</v>
      </c>
      <c r="B487" s="11" t="s">
        <v>556</v>
      </c>
      <c r="C487" s="11">
        <v>200</v>
      </c>
      <c r="D487" s="11">
        <v>56</v>
      </c>
      <c r="E487" s="18">
        <v>42937.489837962959</v>
      </c>
      <c r="F487" s="18">
        <v>42937.489849537036</v>
      </c>
      <c r="G487" s="11">
        <v>1.48</v>
      </c>
      <c r="H487" s="11">
        <v>42</v>
      </c>
      <c r="I487" s="11">
        <v>5</v>
      </c>
      <c r="J487" s="11">
        <v>3385</v>
      </c>
      <c r="K487" s="11">
        <v>33</v>
      </c>
      <c r="L487" s="11">
        <v>11</v>
      </c>
      <c r="M487" s="11">
        <v>13</v>
      </c>
      <c r="N487" s="11">
        <v>18</v>
      </c>
      <c r="O487" s="11">
        <v>12299</v>
      </c>
      <c r="P487" s="11" t="s">
        <v>56</v>
      </c>
      <c r="Q487" s="11">
        <v>101109</v>
      </c>
      <c r="R487" s="11">
        <v>423181</v>
      </c>
      <c r="S487" s="11">
        <v>491322</v>
      </c>
      <c r="T487" s="11">
        <v>3052</v>
      </c>
      <c r="U487" s="13">
        <v>0.98320293426513672</v>
      </c>
      <c r="V487" s="11">
        <v>0</v>
      </c>
      <c r="W487" s="11">
        <v>1</v>
      </c>
      <c r="X487" s="11">
        <v>0</v>
      </c>
      <c r="Y487" s="11">
        <v>1</v>
      </c>
      <c r="Z487" s="11">
        <v>1</v>
      </c>
      <c r="AA487" s="11">
        <v>1</v>
      </c>
      <c r="AB487" s="11">
        <v>1</v>
      </c>
      <c r="AC487" s="11">
        <v>1</v>
      </c>
      <c r="AD487" s="11">
        <v>0</v>
      </c>
      <c r="AE487" s="11">
        <v>1</v>
      </c>
      <c r="AF487" s="12"/>
    </row>
    <row r="488" spans="1:32" x14ac:dyDescent="0.2">
      <c r="A488" s="7">
        <v>373</v>
      </c>
      <c r="B488" s="8" t="s">
        <v>557</v>
      </c>
      <c r="C488" s="8">
        <v>200</v>
      </c>
      <c r="D488" s="8">
        <v>78</v>
      </c>
      <c r="E488" s="16">
        <v>42937.51054398148</v>
      </c>
      <c r="F488" s="16">
        <v>42937.510636574072</v>
      </c>
      <c r="G488" s="8">
        <v>7.99</v>
      </c>
      <c r="H488" s="8">
        <v>112</v>
      </c>
      <c r="I488" s="8">
        <v>12</v>
      </c>
      <c r="J488" s="8">
        <v>28169</v>
      </c>
      <c r="K488" s="8">
        <v>17</v>
      </c>
      <c r="L488" s="8">
        <v>10</v>
      </c>
      <c r="M488" s="8">
        <v>2</v>
      </c>
      <c r="N488" s="8">
        <v>100</v>
      </c>
      <c r="O488" s="8">
        <v>2735724</v>
      </c>
      <c r="P488" s="8" t="s">
        <v>56</v>
      </c>
      <c r="Q488" s="8">
        <v>189518</v>
      </c>
      <c r="R488" s="8">
        <v>461364</v>
      </c>
      <c r="S488" s="8">
        <v>914046</v>
      </c>
      <c r="T488" s="8">
        <v>55109</v>
      </c>
      <c r="U488" s="14">
        <v>4.1539773941040039</v>
      </c>
      <c r="V488" s="8">
        <v>0</v>
      </c>
      <c r="W488" s="8">
        <v>1</v>
      </c>
      <c r="X488" s="8">
        <v>1</v>
      </c>
      <c r="Y488" s="8">
        <v>0</v>
      </c>
      <c r="Z488" s="8">
        <v>0</v>
      </c>
      <c r="AA488" s="8">
        <v>0</v>
      </c>
      <c r="AB488" s="8">
        <v>1</v>
      </c>
      <c r="AC488" s="8">
        <v>1</v>
      </c>
      <c r="AD488" s="8">
        <v>0</v>
      </c>
      <c r="AE488" s="8">
        <v>1</v>
      </c>
      <c r="AF488" s="9"/>
    </row>
    <row r="489" spans="1:32" x14ac:dyDescent="0.2">
      <c r="A489" s="10">
        <v>48</v>
      </c>
      <c r="B489" s="11" t="s">
        <v>558</v>
      </c>
      <c r="C489" s="11">
        <v>200</v>
      </c>
      <c r="D489" s="11">
        <v>48</v>
      </c>
      <c r="E489" s="18">
        <v>42937.48946759259</v>
      </c>
      <c r="F489" s="18">
        <v>42937.489502314813</v>
      </c>
      <c r="G489" s="11">
        <v>3.28</v>
      </c>
      <c r="H489" s="11">
        <v>45</v>
      </c>
      <c r="I489" s="11">
        <v>6</v>
      </c>
      <c r="J489" s="11">
        <v>6322</v>
      </c>
      <c r="K489" s="11">
        <v>14</v>
      </c>
      <c r="L489" s="11">
        <v>16</v>
      </c>
      <c r="M489" s="11">
        <v>9</v>
      </c>
      <c r="N489" s="11">
        <v>20</v>
      </c>
      <c r="O489" s="11">
        <v>91478</v>
      </c>
      <c r="P489" s="11">
        <v>278090</v>
      </c>
      <c r="Q489" s="11">
        <v>199359</v>
      </c>
      <c r="R489" s="11">
        <v>1352117</v>
      </c>
      <c r="S489" s="11">
        <v>1023024</v>
      </c>
      <c r="T489" s="11">
        <v>286</v>
      </c>
      <c r="U489" s="13">
        <v>2.8079547882080078</v>
      </c>
      <c r="V489" s="11">
        <v>0</v>
      </c>
      <c r="W489" s="11">
        <v>1</v>
      </c>
      <c r="X489" s="11">
        <v>1</v>
      </c>
      <c r="Y489" s="11">
        <v>1</v>
      </c>
      <c r="Z489" s="11">
        <v>1</v>
      </c>
      <c r="AA489" s="11">
        <v>1</v>
      </c>
      <c r="AB489" s="11">
        <v>1</v>
      </c>
      <c r="AC489" s="11">
        <v>1</v>
      </c>
      <c r="AD489" s="11">
        <v>0</v>
      </c>
      <c r="AE489" s="11">
        <v>1</v>
      </c>
      <c r="AF489" s="12"/>
    </row>
    <row r="490" spans="1:32" x14ac:dyDescent="0.2">
      <c r="A490" s="7">
        <v>543</v>
      </c>
      <c r="B490" s="8" t="s">
        <v>559</v>
      </c>
      <c r="C490" s="8">
        <v>200</v>
      </c>
      <c r="D490" s="8">
        <v>40</v>
      </c>
      <c r="E490" s="16">
        <v>42937.614965277775</v>
      </c>
      <c r="F490" s="16">
        <v>42937.615057870367</v>
      </c>
      <c r="G490" s="8">
        <v>7.96</v>
      </c>
      <c r="H490" s="8">
        <v>99</v>
      </c>
      <c r="I490" s="8">
        <v>27</v>
      </c>
      <c r="J490" s="8">
        <v>15288</v>
      </c>
      <c r="K490" s="8">
        <v>60</v>
      </c>
      <c r="L490" s="8">
        <v>19</v>
      </c>
      <c r="M490" s="17">
        <v>5</v>
      </c>
      <c r="N490" s="17">
        <v>75</v>
      </c>
      <c r="O490" s="8">
        <v>120913</v>
      </c>
      <c r="P490" s="8" t="s">
        <v>56</v>
      </c>
      <c r="Q490" s="8">
        <v>192807</v>
      </c>
      <c r="R490" s="8">
        <v>2616922</v>
      </c>
      <c r="S490" s="8">
        <v>804309</v>
      </c>
      <c r="T490" s="8">
        <v>50257</v>
      </c>
      <c r="U490" s="14">
        <v>3.6098556518554688</v>
      </c>
      <c r="V490" s="8">
        <v>0</v>
      </c>
      <c r="W490" s="8">
        <v>0</v>
      </c>
      <c r="X490" s="8">
        <v>1</v>
      </c>
      <c r="Y490" s="8">
        <v>1</v>
      </c>
      <c r="Z490" s="8">
        <v>1</v>
      </c>
      <c r="AA490" s="8">
        <v>1</v>
      </c>
      <c r="AB490" s="8">
        <v>1</v>
      </c>
      <c r="AC490" s="8">
        <v>1</v>
      </c>
      <c r="AD490" s="8">
        <v>0</v>
      </c>
      <c r="AE490" s="8">
        <v>1</v>
      </c>
      <c r="AF490" s="9"/>
    </row>
    <row r="491" spans="1:32" x14ac:dyDescent="0.2">
      <c r="A491" s="10">
        <v>26</v>
      </c>
      <c r="B491" s="11" t="s">
        <v>560</v>
      </c>
      <c r="C491" s="11">
        <v>200</v>
      </c>
      <c r="D491" s="11">
        <v>22</v>
      </c>
      <c r="E491" s="18">
        <v>42937.487870370373</v>
      </c>
      <c r="F491" s="18">
        <v>42937.487893518519</v>
      </c>
      <c r="G491" s="11">
        <v>1.92</v>
      </c>
      <c r="H491" s="11">
        <v>27</v>
      </c>
      <c r="I491" s="11">
        <v>4</v>
      </c>
      <c r="J491" s="11">
        <v>2521</v>
      </c>
      <c r="K491" s="11">
        <v>22</v>
      </c>
      <c r="L491" s="11">
        <v>9</v>
      </c>
      <c r="M491" s="11">
        <v>9</v>
      </c>
      <c r="N491" s="11">
        <v>9</v>
      </c>
      <c r="O491" s="11">
        <v>10527</v>
      </c>
      <c r="P491" s="11">
        <v>66848</v>
      </c>
      <c r="Q491" s="11">
        <v>150958</v>
      </c>
      <c r="R491" s="11">
        <v>2853281</v>
      </c>
      <c r="S491" s="11">
        <v>907285</v>
      </c>
      <c r="T491" s="11">
        <v>119324</v>
      </c>
      <c r="U491" s="13">
        <v>3.9179067611694336</v>
      </c>
      <c r="V491" s="11">
        <v>0</v>
      </c>
      <c r="W491" s="11">
        <v>1</v>
      </c>
      <c r="X491" s="11">
        <v>0</v>
      </c>
      <c r="Y491" s="11">
        <v>1</v>
      </c>
      <c r="Z491" s="11">
        <v>0</v>
      </c>
      <c r="AA491" s="11">
        <v>1</v>
      </c>
      <c r="AB491" s="11">
        <v>1</v>
      </c>
      <c r="AC491" s="11">
        <v>1</v>
      </c>
      <c r="AD491" s="11">
        <v>0</v>
      </c>
      <c r="AE491" s="11">
        <v>1</v>
      </c>
      <c r="AF491" s="12"/>
    </row>
    <row r="492" spans="1:32" x14ac:dyDescent="0.2">
      <c r="A492" s="7">
        <v>43</v>
      </c>
      <c r="B492" s="8" t="s">
        <v>561</v>
      </c>
      <c r="C492" s="8">
        <v>200</v>
      </c>
      <c r="D492" s="8">
        <v>60</v>
      </c>
      <c r="E492" s="16">
        <v>42937.489027777781</v>
      </c>
      <c r="F492" s="16">
        <v>42937.489108796297</v>
      </c>
      <c r="G492" s="8">
        <v>7.62</v>
      </c>
      <c r="H492" s="8">
        <v>52</v>
      </c>
      <c r="I492" s="8">
        <v>6</v>
      </c>
      <c r="J492" s="8">
        <v>5094</v>
      </c>
      <c r="K492" s="8">
        <v>47</v>
      </c>
      <c r="L492" s="8">
        <v>18</v>
      </c>
      <c r="M492" s="8">
        <v>7</v>
      </c>
      <c r="N492" s="8">
        <v>27</v>
      </c>
      <c r="O492" s="8">
        <v>69738</v>
      </c>
      <c r="P492" s="8" t="s">
        <v>56</v>
      </c>
      <c r="Q492" s="8">
        <v>89873</v>
      </c>
      <c r="R492" s="8">
        <v>599445</v>
      </c>
      <c r="S492" s="8">
        <v>857978</v>
      </c>
      <c r="T492" s="8" t="s">
        <v>56</v>
      </c>
      <c r="U492" s="14">
        <v>1.5421237945556641</v>
      </c>
      <c r="V492" s="8">
        <v>0</v>
      </c>
      <c r="W492" s="8">
        <v>1</v>
      </c>
      <c r="X492" s="8">
        <v>1</v>
      </c>
      <c r="Y492" s="8">
        <v>0</v>
      </c>
      <c r="Z492" s="8">
        <v>0</v>
      </c>
      <c r="AA492" s="8">
        <v>1</v>
      </c>
      <c r="AB492" s="8">
        <v>1</v>
      </c>
      <c r="AC492" s="8">
        <v>1</v>
      </c>
      <c r="AD492" s="8">
        <v>0</v>
      </c>
      <c r="AE492" s="8">
        <v>1</v>
      </c>
      <c r="AF492" s="9"/>
    </row>
    <row r="493" spans="1:32" x14ac:dyDescent="0.2">
      <c r="A493" s="10">
        <v>542</v>
      </c>
      <c r="B493" s="11" t="s">
        <v>562</v>
      </c>
      <c r="C493" s="11">
        <v>200</v>
      </c>
      <c r="D493" s="11">
        <v>77</v>
      </c>
      <c r="E493" s="18">
        <v>42937.614918981482</v>
      </c>
      <c r="F493" s="18">
        <v>42937.614965277775</v>
      </c>
      <c r="G493" s="11">
        <v>4.26</v>
      </c>
      <c r="H493" s="11">
        <v>84</v>
      </c>
      <c r="I493" s="11">
        <v>9</v>
      </c>
      <c r="J493" s="11">
        <v>22681</v>
      </c>
      <c r="K493" s="11">
        <v>70</v>
      </c>
      <c r="L493" s="11">
        <v>14</v>
      </c>
      <c r="M493" s="19">
        <v>2</v>
      </c>
      <c r="N493" s="19">
        <v>68</v>
      </c>
      <c r="O493" s="11">
        <v>77181</v>
      </c>
      <c r="P493" s="11" t="s">
        <v>56</v>
      </c>
      <c r="Q493" s="11">
        <v>169372</v>
      </c>
      <c r="R493" s="11">
        <v>1608393</v>
      </c>
      <c r="S493" s="11">
        <v>1110238</v>
      </c>
      <c r="T493" s="11">
        <v>40896</v>
      </c>
      <c r="U493" s="13">
        <v>2.8668212890625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1</v>
      </c>
      <c r="AC493" s="11">
        <v>1</v>
      </c>
      <c r="AD493" s="11">
        <v>0</v>
      </c>
      <c r="AE493" s="11">
        <v>1</v>
      </c>
      <c r="AF493" s="12"/>
    </row>
    <row r="494" spans="1:32" x14ac:dyDescent="0.2">
      <c r="A494" s="7">
        <v>38</v>
      </c>
      <c r="B494" s="8" t="s">
        <v>563</v>
      </c>
      <c r="C494" s="8">
        <v>200</v>
      </c>
      <c r="D494" s="8">
        <v>49</v>
      </c>
      <c r="E494" s="16">
        <v>42937.488668981481</v>
      </c>
      <c r="F494" s="16">
        <v>42937.488715277781</v>
      </c>
      <c r="G494" s="8">
        <v>3.98</v>
      </c>
      <c r="H494" s="8">
        <v>45</v>
      </c>
      <c r="I494" s="8">
        <v>9</v>
      </c>
      <c r="J494" s="8">
        <v>4525</v>
      </c>
      <c r="K494" s="8">
        <v>40</v>
      </c>
      <c r="L494" s="8">
        <v>18</v>
      </c>
      <c r="M494" s="8">
        <v>8</v>
      </c>
      <c r="N494" s="8">
        <v>19</v>
      </c>
      <c r="O494" s="8">
        <v>28680</v>
      </c>
      <c r="P494" s="8" t="s">
        <v>56</v>
      </c>
      <c r="Q494" s="8">
        <v>271198</v>
      </c>
      <c r="R494" s="8">
        <v>375869</v>
      </c>
      <c r="S494" s="8">
        <v>713362</v>
      </c>
      <c r="T494" s="8">
        <v>964</v>
      </c>
      <c r="U494" s="14">
        <v>1.3256769180297852</v>
      </c>
      <c r="V494" s="8">
        <v>0</v>
      </c>
      <c r="W494" s="8">
        <v>1</v>
      </c>
      <c r="X494" s="8">
        <v>1</v>
      </c>
      <c r="Y494" s="8">
        <v>1</v>
      </c>
      <c r="Z494" s="8">
        <v>1</v>
      </c>
      <c r="AA494" s="8">
        <v>1</v>
      </c>
      <c r="AB494" s="8">
        <v>1</v>
      </c>
      <c r="AC494" s="8">
        <v>1</v>
      </c>
      <c r="AD494" s="8">
        <v>0</v>
      </c>
      <c r="AE494" s="8">
        <v>1</v>
      </c>
      <c r="AF494" s="9"/>
    </row>
    <row r="495" spans="1:32" x14ac:dyDescent="0.2">
      <c r="A495" s="10">
        <v>545</v>
      </c>
      <c r="B495" s="11" t="s">
        <v>564</v>
      </c>
      <c r="C495" s="11">
        <v>200</v>
      </c>
      <c r="D495" s="11">
        <v>58</v>
      </c>
      <c r="E495" s="18">
        <v>42937.615127314813</v>
      </c>
      <c r="F495" s="18">
        <v>42937.61515046296</v>
      </c>
      <c r="G495" s="11">
        <v>2.2999999999999998</v>
      </c>
      <c r="H495" s="11">
        <v>38</v>
      </c>
      <c r="I495" s="11">
        <v>13</v>
      </c>
      <c r="J495" s="11">
        <v>5994</v>
      </c>
      <c r="K495" s="11">
        <v>31</v>
      </c>
      <c r="L495" s="11">
        <v>14</v>
      </c>
      <c r="M495" s="19">
        <v>2</v>
      </c>
      <c r="N495" s="19">
        <v>22</v>
      </c>
      <c r="O495" s="11">
        <v>72544</v>
      </c>
      <c r="P495" s="11" t="s">
        <v>56</v>
      </c>
      <c r="Q495" s="11">
        <v>322735</v>
      </c>
      <c r="R495" s="11">
        <v>1028511</v>
      </c>
      <c r="S495" s="11">
        <v>758527</v>
      </c>
      <c r="T495" s="11" t="s">
        <v>56</v>
      </c>
      <c r="U495" s="13">
        <v>2.0812196731567383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1</v>
      </c>
      <c r="AB495" s="11">
        <v>1</v>
      </c>
      <c r="AC495" s="11">
        <v>1</v>
      </c>
      <c r="AD495" s="11">
        <v>1</v>
      </c>
      <c r="AE495" s="11">
        <v>1</v>
      </c>
      <c r="AF495" s="12"/>
    </row>
    <row r="496" spans="1:32" x14ac:dyDescent="0.2">
      <c r="A496" s="7">
        <v>20</v>
      </c>
      <c r="B496" s="8" t="s">
        <v>565</v>
      </c>
      <c r="C496" s="8">
        <v>200</v>
      </c>
      <c r="D496" s="8">
        <v>25</v>
      </c>
      <c r="E496" s="16">
        <v>42937.487662037034</v>
      </c>
      <c r="F496" s="16">
        <v>42937.487743055557</v>
      </c>
      <c r="G496" s="8">
        <v>6.7</v>
      </c>
      <c r="H496" s="8">
        <v>107</v>
      </c>
      <c r="I496" s="8">
        <v>11</v>
      </c>
      <c r="J496" s="8">
        <v>11508</v>
      </c>
      <c r="K496" s="8">
        <v>56</v>
      </c>
      <c r="L496" s="8">
        <v>38</v>
      </c>
      <c r="M496" s="8">
        <v>15</v>
      </c>
      <c r="N496" s="8">
        <v>54</v>
      </c>
      <c r="O496" s="8">
        <v>94740</v>
      </c>
      <c r="P496" s="8" t="s">
        <v>56</v>
      </c>
      <c r="Q496" s="8">
        <v>683119</v>
      </c>
      <c r="R496" s="8">
        <v>5377612</v>
      </c>
      <c r="S496" s="8">
        <v>874802</v>
      </c>
      <c r="T496" s="8">
        <v>114863</v>
      </c>
      <c r="U496" s="14">
        <v>6.8141326904296875</v>
      </c>
      <c r="V496" s="8">
        <v>0</v>
      </c>
      <c r="W496" s="8">
        <v>1</v>
      </c>
      <c r="X496" s="8">
        <v>1</v>
      </c>
      <c r="Y496" s="8">
        <v>1</v>
      </c>
      <c r="Z496" s="8">
        <v>1</v>
      </c>
      <c r="AA496" s="8">
        <v>1</v>
      </c>
      <c r="AB496" s="8">
        <v>1</v>
      </c>
      <c r="AC496" s="8">
        <v>1</v>
      </c>
      <c r="AD496" s="8">
        <v>0</v>
      </c>
      <c r="AE496" s="8">
        <v>1</v>
      </c>
      <c r="AF496" s="9"/>
    </row>
    <row r="497" spans="1:32" x14ac:dyDescent="0.2">
      <c r="A497" s="10">
        <v>569</v>
      </c>
      <c r="B497" s="11" t="s">
        <v>566</v>
      </c>
      <c r="C497" s="11">
        <v>200</v>
      </c>
      <c r="D497" s="11">
        <v>76</v>
      </c>
      <c r="E497" s="18">
        <v>42937.617326388892</v>
      </c>
      <c r="F497" s="18">
        <v>42937.617384259262</v>
      </c>
      <c r="G497" s="11">
        <v>5.5</v>
      </c>
      <c r="H497" s="11">
        <v>77</v>
      </c>
      <c r="I497" s="11">
        <v>37</v>
      </c>
      <c r="J497" s="11">
        <v>16139</v>
      </c>
      <c r="K497" s="11">
        <v>45</v>
      </c>
      <c r="L497" s="11">
        <v>38</v>
      </c>
      <c r="M497" s="19">
        <v>2</v>
      </c>
      <c r="N497" s="19">
        <v>37</v>
      </c>
      <c r="O497" s="11">
        <v>172975</v>
      </c>
      <c r="P497" s="11" t="s">
        <v>56</v>
      </c>
      <c r="Q497" s="11">
        <v>201557</v>
      </c>
      <c r="R497" s="11">
        <v>61536</v>
      </c>
      <c r="S497" s="11">
        <v>3921285</v>
      </c>
      <c r="T497" s="11">
        <v>10997</v>
      </c>
      <c r="U497" s="13">
        <v>4.1659832000732422</v>
      </c>
      <c r="V497" s="11">
        <v>0</v>
      </c>
      <c r="W497" s="11">
        <v>0</v>
      </c>
      <c r="X497" s="11">
        <v>1</v>
      </c>
      <c r="Y497" s="11">
        <v>0</v>
      </c>
      <c r="Z497" s="11">
        <v>0</v>
      </c>
      <c r="AA497" s="11">
        <v>1</v>
      </c>
      <c r="AB497" s="11">
        <v>1</v>
      </c>
      <c r="AC497" s="11">
        <v>1</v>
      </c>
      <c r="AD497" s="11">
        <v>0</v>
      </c>
      <c r="AE497" s="11">
        <v>1</v>
      </c>
      <c r="AF497" s="12"/>
    </row>
    <row r="498" spans="1:32" x14ac:dyDescent="0.2">
      <c r="A498" s="7">
        <v>34</v>
      </c>
      <c r="B498" s="8" t="s">
        <v>567</v>
      </c>
      <c r="C498" s="8">
        <v>200</v>
      </c>
      <c r="D498" s="8">
        <v>67</v>
      </c>
      <c r="E498" s="16">
        <v>42937.488425925927</v>
      </c>
      <c r="F498" s="16">
        <v>42937.488506944443</v>
      </c>
      <c r="G498" s="8">
        <v>6.49</v>
      </c>
      <c r="H498" s="8">
        <v>143</v>
      </c>
      <c r="I498" s="8">
        <v>58</v>
      </c>
      <c r="J498" s="8">
        <v>35343</v>
      </c>
      <c r="K498" s="8">
        <v>54</v>
      </c>
      <c r="L498" s="8">
        <v>21</v>
      </c>
      <c r="M498" s="8">
        <v>19</v>
      </c>
      <c r="N498" s="8">
        <v>103</v>
      </c>
      <c r="O498" s="8">
        <v>72269</v>
      </c>
      <c r="P498" s="8" t="s">
        <v>56</v>
      </c>
      <c r="Q498" s="8">
        <v>349601</v>
      </c>
      <c r="R498" s="8">
        <v>581369</v>
      </c>
      <c r="S498" s="8">
        <v>641208</v>
      </c>
      <c r="T498" s="8">
        <v>28753</v>
      </c>
      <c r="U498" s="14">
        <v>1.5956878662109375</v>
      </c>
      <c r="V498" s="8">
        <v>0</v>
      </c>
      <c r="W498" s="8">
        <v>1</v>
      </c>
      <c r="X498" s="8">
        <v>0</v>
      </c>
      <c r="Y498" s="8">
        <v>1</v>
      </c>
      <c r="Z498" s="8">
        <v>0</v>
      </c>
      <c r="AA498" s="8">
        <v>1</v>
      </c>
      <c r="AB498" s="8">
        <v>1</v>
      </c>
      <c r="AC498" s="8">
        <v>1</v>
      </c>
      <c r="AD498" s="8">
        <v>0</v>
      </c>
      <c r="AE498" s="8">
        <v>1</v>
      </c>
      <c r="AF498" s="9"/>
    </row>
    <row r="499" spans="1:32" x14ac:dyDescent="0.2">
      <c r="A499" s="10">
        <v>24</v>
      </c>
      <c r="B499" s="11" t="s">
        <v>568</v>
      </c>
      <c r="C499" s="11">
        <v>200</v>
      </c>
      <c r="D499" s="11">
        <v>56</v>
      </c>
      <c r="E499" s="18">
        <v>42937.487812500003</v>
      </c>
      <c r="F499" s="18">
        <v>42937.487835648149</v>
      </c>
      <c r="G499" s="11">
        <v>2.44</v>
      </c>
      <c r="H499" s="11">
        <v>72</v>
      </c>
      <c r="I499" s="11">
        <v>16</v>
      </c>
      <c r="J499" s="11">
        <v>7151</v>
      </c>
      <c r="K499" s="11">
        <v>58</v>
      </c>
      <c r="L499" s="11">
        <v>15</v>
      </c>
      <c r="M499" s="11">
        <v>13</v>
      </c>
      <c r="N499" s="11">
        <v>44</v>
      </c>
      <c r="O499" s="11">
        <v>51015</v>
      </c>
      <c r="P499" s="11" t="s">
        <v>56</v>
      </c>
      <c r="Q499" s="11">
        <v>286121</v>
      </c>
      <c r="R499" s="11">
        <v>217794</v>
      </c>
      <c r="S499" s="11">
        <v>480018</v>
      </c>
      <c r="T499" s="11">
        <v>71029</v>
      </c>
      <c r="U499" s="13">
        <v>1.0547418594360352</v>
      </c>
      <c r="V499" s="11">
        <v>0</v>
      </c>
      <c r="W499" s="11">
        <v>1</v>
      </c>
      <c r="X499" s="11">
        <v>0</v>
      </c>
      <c r="Y499" s="11">
        <v>1</v>
      </c>
      <c r="Z499" s="11">
        <v>1</v>
      </c>
      <c r="AA499" s="11">
        <v>1</v>
      </c>
      <c r="AB499" s="11">
        <v>1</v>
      </c>
      <c r="AC499" s="11">
        <v>1</v>
      </c>
      <c r="AD499" s="11">
        <v>0</v>
      </c>
      <c r="AE499" s="11">
        <v>1</v>
      </c>
      <c r="AF499" s="12"/>
    </row>
    <row r="500" spans="1:32" x14ac:dyDescent="0.2">
      <c r="A500" s="7">
        <v>22</v>
      </c>
      <c r="B500" s="8" t="s">
        <v>569</v>
      </c>
      <c r="C500" s="8">
        <v>200</v>
      </c>
      <c r="D500" s="8">
        <v>90</v>
      </c>
      <c r="E500" s="16">
        <v>42937.487766203703</v>
      </c>
      <c r="F500" s="16">
        <v>42937.48778935185</v>
      </c>
      <c r="G500" s="8">
        <v>1.84</v>
      </c>
      <c r="H500" s="8">
        <v>33</v>
      </c>
      <c r="I500" s="8">
        <v>3</v>
      </c>
      <c r="J500" s="8">
        <v>3373</v>
      </c>
      <c r="K500" s="8">
        <v>29</v>
      </c>
      <c r="L500" s="8">
        <v>2</v>
      </c>
      <c r="M500" s="8">
        <v>3</v>
      </c>
      <c r="N500" s="8">
        <v>28</v>
      </c>
      <c r="O500" s="8">
        <v>24924</v>
      </c>
      <c r="P500" s="8" t="s">
        <v>56</v>
      </c>
      <c r="Q500" s="8">
        <v>121157</v>
      </c>
      <c r="R500" s="8">
        <v>559617</v>
      </c>
      <c r="S500" s="8">
        <v>296541</v>
      </c>
      <c r="T500" s="8" t="s">
        <v>56</v>
      </c>
      <c r="U500" s="14">
        <v>0.95580959320068359</v>
      </c>
      <c r="V500" s="8">
        <v>0</v>
      </c>
      <c r="W500" s="8">
        <v>0</v>
      </c>
      <c r="X500" s="8">
        <v>1</v>
      </c>
      <c r="Y500" s="8">
        <v>0</v>
      </c>
      <c r="Z500" s="8">
        <v>0</v>
      </c>
      <c r="AA500" s="8">
        <v>0</v>
      </c>
      <c r="AB500" s="8">
        <v>1</v>
      </c>
      <c r="AC500" s="8">
        <v>1</v>
      </c>
      <c r="AD500" s="8">
        <v>0</v>
      </c>
      <c r="AE500" s="8">
        <v>1</v>
      </c>
      <c r="AF500" s="9"/>
    </row>
    <row r="501" spans="1:32" x14ac:dyDescent="0.2">
      <c r="A501" s="10">
        <v>29</v>
      </c>
      <c r="B501" s="11" t="s">
        <v>570</v>
      </c>
      <c r="C501" s="11">
        <v>200</v>
      </c>
      <c r="D501" s="11">
        <v>33</v>
      </c>
      <c r="E501" s="18">
        <v>42937.487997685188</v>
      </c>
      <c r="F501" s="18">
        <v>42937.488032407404</v>
      </c>
      <c r="G501" s="11">
        <v>3.34</v>
      </c>
      <c r="H501" s="11">
        <v>46</v>
      </c>
      <c r="I501" s="11">
        <v>5</v>
      </c>
      <c r="J501" s="11">
        <v>4323</v>
      </c>
      <c r="K501" s="11">
        <v>40</v>
      </c>
      <c r="L501" s="11">
        <v>15</v>
      </c>
      <c r="M501" s="11">
        <v>8</v>
      </c>
      <c r="N501" s="11">
        <v>23</v>
      </c>
      <c r="O501" s="11">
        <v>27749</v>
      </c>
      <c r="P501" s="11" t="s">
        <v>56</v>
      </c>
      <c r="Q501" s="11">
        <v>219204</v>
      </c>
      <c r="R501" s="11">
        <v>1935394</v>
      </c>
      <c r="S501" s="11">
        <v>373513</v>
      </c>
      <c r="T501" s="11">
        <v>151821</v>
      </c>
      <c r="U501" s="13">
        <v>2.5822458267211914</v>
      </c>
      <c r="V501" s="11">
        <v>0</v>
      </c>
      <c r="W501" s="11">
        <v>1</v>
      </c>
      <c r="X501" s="11">
        <v>0</v>
      </c>
      <c r="Y501" s="11">
        <v>1</v>
      </c>
      <c r="Z501" s="11">
        <v>1</v>
      </c>
      <c r="AA501" s="11">
        <v>1</v>
      </c>
      <c r="AB501" s="11">
        <v>1</v>
      </c>
      <c r="AC501" s="11">
        <v>1</v>
      </c>
      <c r="AD501" s="11">
        <v>0</v>
      </c>
      <c r="AE501" s="11">
        <v>1</v>
      </c>
      <c r="AF501" s="12"/>
    </row>
    <row r="502" spans="1:32" x14ac:dyDescent="0.2">
      <c r="A502" s="7">
        <v>546</v>
      </c>
      <c r="B502" s="8" t="s">
        <v>571</v>
      </c>
      <c r="C502" s="8">
        <v>200</v>
      </c>
      <c r="D502" s="8">
        <v>80</v>
      </c>
      <c r="E502" s="16">
        <v>42937.61515046296</v>
      </c>
      <c r="F502" s="16">
        <v>42937.615219907406</v>
      </c>
      <c r="G502" s="8">
        <v>5.53</v>
      </c>
      <c r="H502" s="8">
        <v>51</v>
      </c>
      <c r="I502" s="8">
        <v>10</v>
      </c>
      <c r="J502" s="8">
        <v>4789</v>
      </c>
      <c r="K502" s="8">
        <v>32</v>
      </c>
      <c r="L502" s="8">
        <v>16</v>
      </c>
      <c r="M502" s="17">
        <v>8</v>
      </c>
      <c r="N502" s="17">
        <v>27</v>
      </c>
      <c r="O502" s="8">
        <v>100062</v>
      </c>
      <c r="P502" s="8" t="s">
        <v>56</v>
      </c>
      <c r="Q502" s="8">
        <v>135382</v>
      </c>
      <c r="R502" s="8">
        <v>14337852</v>
      </c>
      <c r="S502" s="8">
        <v>1024073</v>
      </c>
      <c r="T502" s="8">
        <v>1035636</v>
      </c>
      <c r="U502" s="14">
        <v>15.862469673156738</v>
      </c>
      <c r="V502" s="8">
        <v>0</v>
      </c>
      <c r="W502" s="8">
        <v>0</v>
      </c>
      <c r="X502" s="8">
        <v>0</v>
      </c>
      <c r="Y502" s="8">
        <v>1</v>
      </c>
      <c r="Z502" s="8">
        <v>1</v>
      </c>
      <c r="AA502" s="8">
        <v>1</v>
      </c>
      <c r="AB502" s="8">
        <v>1</v>
      </c>
      <c r="AC502" s="8">
        <v>1</v>
      </c>
      <c r="AD502" s="8">
        <v>0</v>
      </c>
      <c r="AE502" s="8">
        <v>1</v>
      </c>
      <c r="AF502" s="9"/>
    </row>
    <row r="503" spans="1:32" x14ac:dyDescent="0.2">
      <c r="A503" s="10">
        <v>31</v>
      </c>
      <c r="B503" s="11" t="s">
        <v>572</v>
      </c>
      <c r="C503" s="11">
        <v>200</v>
      </c>
      <c r="D503" s="11">
        <v>68</v>
      </c>
      <c r="E503" s="18">
        <v>42937.488113425927</v>
      </c>
      <c r="F503" s="18">
        <v>42937.488136574073</v>
      </c>
      <c r="G503" s="11">
        <v>2.44</v>
      </c>
      <c r="H503" s="11">
        <v>58</v>
      </c>
      <c r="I503" s="11">
        <v>6</v>
      </c>
      <c r="J503" s="11">
        <v>9004</v>
      </c>
      <c r="K503" s="11">
        <v>51</v>
      </c>
      <c r="L503" s="11">
        <v>12</v>
      </c>
      <c r="M503" s="11">
        <v>9</v>
      </c>
      <c r="N503" s="11">
        <v>37</v>
      </c>
      <c r="O503" s="11">
        <v>125718</v>
      </c>
      <c r="P503" s="11" t="s">
        <v>56</v>
      </c>
      <c r="Q503" s="11">
        <v>619076</v>
      </c>
      <c r="R503" s="11">
        <v>534611</v>
      </c>
      <c r="S503" s="11">
        <v>673437</v>
      </c>
      <c r="T503" s="11">
        <v>964</v>
      </c>
      <c r="U503" s="13">
        <v>1.8632946014404297</v>
      </c>
      <c r="V503" s="11">
        <v>0</v>
      </c>
      <c r="W503" s="11">
        <v>1</v>
      </c>
      <c r="X503" s="11">
        <v>0</v>
      </c>
      <c r="Y503" s="11">
        <v>0</v>
      </c>
      <c r="Z503" s="11">
        <v>1</v>
      </c>
      <c r="AA503" s="11">
        <v>1</v>
      </c>
      <c r="AB503" s="11">
        <v>1</v>
      </c>
      <c r="AC503" s="11">
        <v>1</v>
      </c>
      <c r="AD503" s="11">
        <v>0</v>
      </c>
      <c r="AE503" s="11">
        <v>1</v>
      </c>
      <c r="AF503" s="12"/>
    </row>
    <row r="504" spans="1:32" x14ac:dyDescent="0.2">
      <c r="A504" s="7">
        <v>573</v>
      </c>
      <c r="B504" s="8" t="s">
        <v>573</v>
      </c>
      <c r="C504" s="8">
        <v>200</v>
      </c>
      <c r="D504" s="8">
        <v>73</v>
      </c>
      <c r="E504" s="16">
        <v>42937.6175</v>
      </c>
      <c r="F504" s="16">
        <v>42937.617523148147</v>
      </c>
      <c r="G504" s="8">
        <v>2.3199999999999998</v>
      </c>
      <c r="H504" s="8">
        <v>38</v>
      </c>
      <c r="I504" s="8">
        <v>10</v>
      </c>
      <c r="J504" s="8">
        <v>4444</v>
      </c>
      <c r="K504" s="8">
        <v>30</v>
      </c>
      <c r="L504" s="8">
        <v>8</v>
      </c>
      <c r="M504" s="17">
        <v>3</v>
      </c>
      <c r="N504" s="17">
        <v>27</v>
      </c>
      <c r="O504" s="8">
        <v>23964</v>
      </c>
      <c r="P504" s="8" t="s">
        <v>56</v>
      </c>
      <c r="Q504" s="8">
        <v>79353</v>
      </c>
      <c r="R504" s="8">
        <v>460305</v>
      </c>
      <c r="S504" s="8">
        <v>814380</v>
      </c>
      <c r="T504" s="8">
        <v>20231</v>
      </c>
      <c r="U504" s="14">
        <v>1.3334589004516602</v>
      </c>
      <c r="V504" s="8">
        <v>0</v>
      </c>
      <c r="W504" s="8">
        <v>0</v>
      </c>
      <c r="X504" s="8">
        <v>0</v>
      </c>
      <c r="Y504" s="8">
        <v>1</v>
      </c>
      <c r="Z504" s="8">
        <v>1</v>
      </c>
      <c r="AA504" s="8">
        <v>1</v>
      </c>
      <c r="AB504" s="8">
        <v>1</v>
      </c>
      <c r="AC504" s="8">
        <v>1</v>
      </c>
      <c r="AD504" s="8">
        <v>0</v>
      </c>
      <c r="AE504" s="8">
        <v>1</v>
      </c>
      <c r="AF504" s="9"/>
    </row>
    <row r="505" spans="1:32" x14ac:dyDescent="0.2">
      <c r="A505" s="10">
        <v>535</v>
      </c>
      <c r="B505" s="11" t="s">
        <v>574</v>
      </c>
      <c r="C505" s="11">
        <v>200</v>
      </c>
      <c r="D505" s="11">
        <v>62</v>
      </c>
      <c r="E505" s="18">
        <v>42937.614386574074</v>
      </c>
      <c r="F505" s="18">
        <v>42937.614432870374</v>
      </c>
      <c r="G505" s="11">
        <v>3.62</v>
      </c>
      <c r="H505" s="11">
        <v>56</v>
      </c>
      <c r="I505" s="11">
        <v>11</v>
      </c>
      <c r="J505" s="11">
        <v>5250</v>
      </c>
      <c r="K505" s="11">
        <v>42</v>
      </c>
      <c r="L505" s="11">
        <v>10</v>
      </c>
      <c r="M505" s="19">
        <v>4</v>
      </c>
      <c r="N505" s="19">
        <v>42</v>
      </c>
      <c r="O505" s="11">
        <v>26151</v>
      </c>
      <c r="P505" s="11">
        <v>58855</v>
      </c>
      <c r="Q505" s="11">
        <v>131239</v>
      </c>
      <c r="R505" s="11">
        <v>313541</v>
      </c>
      <c r="S505" s="11">
        <v>580144</v>
      </c>
      <c r="T505" s="11">
        <v>27138</v>
      </c>
      <c r="U505" s="13">
        <v>1.0843925476074219</v>
      </c>
      <c r="V505" s="11">
        <v>0</v>
      </c>
      <c r="W505" s="11">
        <v>1</v>
      </c>
      <c r="X505" s="11">
        <v>1</v>
      </c>
      <c r="Y505" s="11">
        <v>1</v>
      </c>
      <c r="Z505" s="11">
        <v>1</v>
      </c>
      <c r="AA505" s="11">
        <v>1</v>
      </c>
      <c r="AB505" s="11">
        <v>1</v>
      </c>
      <c r="AC505" s="11">
        <v>1</v>
      </c>
      <c r="AD505" s="11">
        <v>0</v>
      </c>
      <c r="AE505" s="11">
        <v>1</v>
      </c>
      <c r="AF505" s="12"/>
    </row>
    <row r="506" spans="1:32" x14ac:dyDescent="0.2">
      <c r="A506" s="7">
        <v>32</v>
      </c>
      <c r="B506" s="8" t="s">
        <v>575</v>
      </c>
      <c r="C506" s="8">
        <v>200</v>
      </c>
      <c r="D506" s="8">
        <v>60</v>
      </c>
      <c r="E506" s="16">
        <v>42937.488136574073</v>
      </c>
      <c r="F506" s="16">
        <v>42937.488206018519</v>
      </c>
      <c r="G506" s="8">
        <v>5.48</v>
      </c>
      <c r="H506" s="8">
        <v>52</v>
      </c>
      <c r="I506" s="8">
        <v>15</v>
      </c>
      <c r="J506" s="8">
        <v>7278</v>
      </c>
      <c r="K506" s="8">
        <v>35</v>
      </c>
      <c r="L506" s="8">
        <v>15</v>
      </c>
      <c r="M506" s="8">
        <v>4</v>
      </c>
      <c r="N506" s="8">
        <v>33</v>
      </c>
      <c r="O506" s="8">
        <v>59775</v>
      </c>
      <c r="P506" s="8" t="s">
        <v>56</v>
      </c>
      <c r="Q506" s="8">
        <v>174342</v>
      </c>
      <c r="R506" s="8">
        <v>751453</v>
      </c>
      <c r="S506" s="8">
        <v>1545192</v>
      </c>
      <c r="T506" s="8">
        <v>115842</v>
      </c>
      <c r="U506" s="14">
        <v>2.5239982604980469</v>
      </c>
      <c r="V506" s="8">
        <v>0</v>
      </c>
      <c r="W506" s="8">
        <v>0</v>
      </c>
      <c r="X506" s="8">
        <v>1</v>
      </c>
      <c r="Y506" s="8">
        <v>1</v>
      </c>
      <c r="Z506" s="8">
        <v>0</v>
      </c>
      <c r="AA506" s="8">
        <v>1</v>
      </c>
      <c r="AB506" s="8">
        <v>1</v>
      </c>
      <c r="AC506" s="8">
        <v>1</v>
      </c>
      <c r="AD506" s="8">
        <v>0</v>
      </c>
      <c r="AE506" s="8">
        <v>1</v>
      </c>
      <c r="AF506" s="9"/>
    </row>
    <row r="507" spans="1:32" x14ac:dyDescent="0.2">
      <c r="A507" s="15">
        <v>19</v>
      </c>
      <c r="B507" s="20" t="s">
        <v>576</v>
      </c>
      <c r="C507" s="20">
        <v>200</v>
      </c>
      <c r="D507" s="20">
        <v>53</v>
      </c>
      <c r="E507" s="21">
        <v>42937.487650462965</v>
      </c>
      <c r="F507" s="21">
        <v>42937.487662037034</v>
      </c>
      <c r="G507" s="20">
        <v>1.35</v>
      </c>
      <c r="H507" s="20">
        <v>75</v>
      </c>
      <c r="I507" s="20">
        <v>3</v>
      </c>
      <c r="J507" s="20">
        <v>8610</v>
      </c>
      <c r="K507" s="20">
        <v>69</v>
      </c>
      <c r="L507" s="20">
        <v>5</v>
      </c>
      <c r="M507" s="20">
        <v>5</v>
      </c>
      <c r="N507" s="20">
        <v>65</v>
      </c>
      <c r="O507" s="20">
        <v>27229</v>
      </c>
      <c r="P507" s="20">
        <v>78</v>
      </c>
      <c r="Q507" s="20">
        <v>24833</v>
      </c>
      <c r="R507" s="20">
        <v>874316</v>
      </c>
      <c r="S507" s="20">
        <v>182849</v>
      </c>
      <c r="T507" s="20">
        <v>997</v>
      </c>
      <c r="U507" s="23">
        <v>1.0588665008544922</v>
      </c>
      <c r="V507" s="20">
        <v>0</v>
      </c>
      <c r="W507" s="20">
        <v>0</v>
      </c>
      <c r="X507" s="20">
        <v>0</v>
      </c>
      <c r="Y507" s="20">
        <v>1</v>
      </c>
      <c r="Z507" s="20">
        <v>1</v>
      </c>
      <c r="AA507" s="20">
        <v>1</v>
      </c>
      <c r="AB507" s="20">
        <v>1</v>
      </c>
      <c r="AC507" s="20">
        <v>1</v>
      </c>
      <c r="AD507" s="20">
        <v>0</v>
      </c>
      <c r="AE507" s="20">
        <v>1</v>
      </c>
      <c r="AF507" s="2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6"/>
  <sheetViews>
    <sheetView workbookViewId="0">
      <selection activeCell="B3" sqref="B3"/>
    </sheetView>
  </sheetViews>
  <sheetFormatPr baseColWidth="10" defaultRowHeight="16" x14ac:dyDescent="0.2"/>
  <sheetData>
    <row r="1" spans="1:30" x14ac:dyDescent="0.2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33</v>
      </c>
      <c r="T1" t="s">
        <v>34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</row>
    <row r="2" spans="1:30" x14ac:dyDescent="0.2">
      <c r="A2">
        <v>110</v>
      </c>
      <c r="B2" t="s">
        <v>577</v>
      </c>
      <c r="C2">
        <v>200</v>
      </c>
      <c r="D2">
        <v>96</v>
      </c>
      <c r="E2" s="24">
        <v>42934.59715277778</v>
      </c>
      <c r="F2" s="24">
        <v>42934.597222222219</v>
      </c>
      <c r="G2">
        <v>6.06</v>
      </c>
      <c r="H2">
        <v>64</v>
      </c>
      <c r="I2">
        <v>9</v>
      </c>
      <c r="J2">
        <v>15493</v>
      </c>
      <c r="K2">
        <v>31</v>
      </c>
      <c r="L2">
        <v>381286</v>
      </c>
      <c r="M2" t="s">
        <v>56</v>
      </c>
      <c r="N2">
        <v>324868</v>
      </c>
      <c r="O2">
        <v>99985</v>
      </c>
      <c r="P2">
        <v>1100569</v>
      </c>
      <c r="Q2">
        <v>124847</v>
      </c>
      <c r="R2">
        <f>SUM(Table13[[#This Row],[htmlResponseBytes]:[otherResponseBytes]])</f>
        <v>2031555</v>
      </c>
      <c r="S2">
        <v>10</v>
      </c>
      <c r="T2">
        <v>2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  <c r="AC2">
        <v>1</v>
      </c>
      <c r="AD2">
        <v>1</v>
      </c>
    </row>
    <row r="3" spans="1:30" x14ac:dyDescent="0.2">
      <c r="A3">
        <v>235</v>
      </c>
      <c r="B3" t="s">
        <v>578</v>
      </c>
      <c r="C3">
        <v>200</v>
      </c>
      <c r="D3">
        <v>96</v>
      </c>
      <c r="E3" s="24">
        <v>42934.608171296299</v>
      </c>
      <c r="F3" s="24">
        <v>42934.608194444445</v>
      </c>
      <c r="G3">
        <v>1.66</v>
      </c>
      <c r="H3">
        <v>11</v>
      </c>
      <c r="I3">
        <v>5</v>
      </c>
      <c r="J3">
        <v>2253</v>
      </c>
      <c r="K3">
        <v>6</v>
      </c>
      <c r="L3">
        <v>41079</v>
      </c>
      <c r="M3" t="s">
        <v>56</v>
      </c>
      <c r="N3">
        <v>8072</v>
      </c>
      <c r="O3">
        <v>20748</v>
      </c>
      <c r="P3">
        <v>244330</v>
      </c>
      <c r="Q3">
        <v>973</v>
      </c>
      <c r="R3">
        <f>SUM(Table13[[#This Row],[htmlResponseBytes]:[otherResponseBytes]])</f>
        <v>315202</v>
      </c>
      <c r="S3">
        <v>4</v>
      </c>
      <c r="T3">
        <v>1</v>
      </c>
      <c r="U3">
        <v>0</v>
      </c>
      <c r="V3">
        <v>0</v>
      </c>
      <c r="W3">
        <v>0</v>
      </c>
      <c r="X3">
        <v>0</v>
      </c>
      <c r="Y3">
        <v>1</v>
      </c>
      <c r="Z3">
        <v>0</v>
      </c>
      <c r="AA3">
        <v>1</v>
      </c>
      <c r="AB3">
        <v>1</v>
      </c>
      <c r="AC3">
        <v>0</v>
      </c>
      <c r="AD3">
        <v>1</v>
      </c>
    </row>
    <row r="4" spans="1:30" x14ac:dyDescent="0.2">
      <c r="A4">
        <v>77</v>
      </c>
      <c r="B4" t="s">
        <v>579</v>
      </c>
      <c r="C4">
        <v>200</v>
      </c>
      <c r="D4">
        <v>95</v>
      </c>
      <c r="E4" s="24">
        <v>42934.594004629631</v>
      </c>
      <c r="F4" s="24">
        <v>42934.59447916667</v>
      </c>
      <c r="G4">
        <v>40.98</v>
      </c>
      <c r="H4">
        <v>54</v>
      </c>
      <c r="I4">
        <v>19</v>
      </c>
      <c r="J4">
        <v>7302</v>
      </c>
      <c r="K4">
        <v>36</v>
      </c>
      <c r="L4">
        <v>188074</v>
      </c>
      <c r="M4" t="s">
        <v>56</v>
      </c>
      <c r="N4">
        <v>1485095</v>
      </c>
      <c r="O4">
        <v>429065</v>
      </c>
      <c r="P4">
        <v>2730188</v>
      </c>
      <c r="Q4">
        <v>21280</v>
      </c>
      <c r="R4">
        <f>SUM(Table13[[#This Row],[htmlResponseBytes]:[otherResponseBytes]])</f>
        <v>4853702</v>
      </c>
      <c r="S4">
        <v>27</v>
      </c>
      <c r="T4">
        <v>2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</row>
    <row r="5" spans="1:30" x14ac:dyDescent="0.2">
      <c r="A5">
        <v>282</v>
      </c>
      <c r="B5" t="s">
        <v>580</v>
      </c>
      <c r="C5">
        <v>200</v>
      </c>
      <c r="D5">
        <v>95</v>
      </c>
      <c r="E5" s="24">
        <v>42934.61246527778</v>
      </c>
      <c r="F5" s="24">
        <v>42934.612476851849</v>
      </c>
      <c r="G5">
        <v>0.48</v>
      </c>
      <c r="H5">
        <v>11</v>
      </c>
      <c r="I5">
        <v>4</v>
      </c>
      <c r="J5">
        <v>1702</v>
      </c>
      <c r="K5">
        <v>4</v>
      </c>
      <c r="L5">
        <v>24997</v>
      </c>
      <c r="M5" t="s">
        <v>56</v>
      </c>
      <c r="N5">
        <v>1134</v>
      </c>
      <c r="O5">
        <v>1754</v>
      </c>
      <c r="P5">
        <v>57726</v>
      </c>
      <c r="Q5">
        <v>1386</v>
      </c>
      <c r="R5">
        <f>SUM(Table13[[#This Row],[htmlResponseBytes]:[otherResponseBytes]])</f>
        <v>86997</v>
      </c>
      <c r="S5">
        <v>4</v>
      </c>
      <c r="T5">
        <v>1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1</v>
      </c>
      <c r="AB5">
        <v>0</v>
      </c>
      <c r="AC5">
        <v>0</v>
      </c>
      <c r="AD5">
        <v>1</v>
      </c>
    </row>
    <row r="6" spans="1:30" x14ac:dyDescent="0.2">
      <c r="A6">
        <v>28</v>
      </c>
      <c r="B6" t="s">
        <v>581</v>
      </c>
      <c r="C6">
        <v>200</v>
      </c>
      <c r="D6">
        <v>94</v>
      </c>
      <c r="E6" s="24">
        <v>42934.590381944443</v>
      </c>
      <c r="F6" s="24">
        <v>42934.590405092589</v>
      </c>
      <c r="G6">
        <v>1.99</v>
      </c>
      <c r="H6">
        <v>55</v>
      </c>
      <c r="I6">
        <v>36</v>
      </c>
      <c r="J6">
        <v>9646</v>
      </c>
      <c r="K6">
        <v>22</v>
      </c>
      <c r="L6">
        <v>67754</v>
      </c>
      <c r="M6">
        <v>819</v>
      </c>
      <c r="N6">
        <v>10236</v>
      </c>
      <c r="O6">
        <v>72495</v>
      </c>
      <c r="P6">
        <v>276863</v>
      </c>
      <c r="Q6">
        <v>1596</v>
      </c>
      <c r="R6">
        <f>SUM(Table13[[#This Row],[htmlResponseBytes]:[otherResponseBytes]])</f>
        <v>429763</v>
      </c>
      <c r="S6">
        <v>11</v>
      </c>
      <c r="T6">
        <v>1</v>
      </c>
      <c r="U6">
        <v>0</v>
      </c>
      <c r="V6">
        <v>1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1</v>
      </c>
      <c r="AD6">
        <v>1</v>
      </c>
    </row>
    <row r="7" spans="1:30" x14ac:dyDescent="0.2">
      <c r="A7">
        <v>118</v>
      </c>
      <c r="B7" t="s">
        <v>582</v>
      </c>
      <c r="C7">
        <v>200</v>
      </c>
      <c r="D7">
        <v>94</v>
      </c>
      <c r="E7" s="24">
        <v>42934.597581018519</v>
      </c>
      <c r="F7" s="24">
        <v>42934.597604166665</v>
      </c>
      <c r="G7">
        <v>1.57</v>
      </c>
      <c r="H7">
        <v>31</v>
      </c>
      <c r="I7">
        <v>2</v>
      </c>
      <c r="J7">
        <v>2778</v>
      </c>
      <c r="K7">
        <v>27</v>
      </c>
      <c r="L7">
        <v>23986</v>
      </c>
      <c r="M7" t="s">
        <v>56</v>
      </c>
      <c r="N7">
        <v>300997</v>
      </c>
      <c r="O7">
        <v>114646</v>
      </c>
      <c r="P7">
        <v>1497519</v>
      </c>
      <c r="Q7">
        <v>832</v>
      </c>
      <c r="R7">
        <f>SUM(Table13[[#This Row],[htmlResponseBytes]:[otherResponseBytes]])</f>
        <v>1937980</v>
      </c>
      <c r="S7">
        <v>4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0</v>
      </c>
      <c r="AD7">
        <v>1</v>
      </c>
    </row>
    <row r="8" spans="1:30" x14ac:dyDescent="0.2">
      <c r="A8">
        <v>143</v>
      </c>
      <c r="B8" t="s">
        <v>583</v>
      </c>
      <c r="C8">
        <v>200</v>
      </c>
      <c r="D8">
        <v>94</v>
      </c>
      <c r="E8" s="24">
        <v>42934.599791666667</v>
      </c>
      <c r="F8" s="24">
        <v>42934.599803240744</v>
      </c>
      <c r="G8">
        <v>0.85</v>
      </c>
      <c r="H8">
        <v>12</v>
      </c>
      <c r="I8">
        <v>4</v>
      </c>
      <c r="J8">
        <v>2284</v>
      </c>
      <c r="K8">
        <v>8</v>
      </c>
      <c r="L8">
        <v>52925</v>
      </c>
      <c r="M8" t="s">
        <v>56</v>
      </c>
      <c r="N8">
        <v>33026</v>
      </c>
      <c r="O8">
        <v>321020</v>
      </c>
      <c r="P8">
        <v>113399</v>
      </c>
      <c r="Q8">
        <v>1439</v>
      </c>
      <c r="R8">
        <f>SUM(Table13[[#This Row],[htmlResponseBytes]:[otherResponseBytes]])</f>
        <v>521809</v>
      </c>
      <c r="S8">
        <v>4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</v>
      </c>
      <c r="AB8">
        <v>0</v>
      </c>
      <c r="AC8">
        <v>0</v>
      </c>
      <c r="AD8">
        <v>1</v>
      </c>
    </row>
    <row r="9" spans="1:30" x14ac:dyDescent="0.2">
      <c r="A9">
        <v>443</v>
      </c>
      <c r="B9" t="s">
        <v>584</v>
      </c>
      <c r="C9">
        <v>200</v>
      </c>
      <c r="D9">
        <v>94</v>
      </c>
      <c r="E9" s="24">
        <v>42934.628379629627</v>
      </c>
      <c r="F9" s="24">
        <v>42934.628425925926</v>
      </c>
      <c r="G9">
        <v>3.84</v>
      </c>
      <c r="H9">
        <v>42</v>
      </c>
      <c r="I9">
        <v>10</v>
      </c>
      <c r="J9">
        <v>10994</v>
      </c>
      <c r="K9">
        <v>16</v>
      </c>
      <c r="L9">
        <v>375907</v>
      </c>
      <c r="M9" t="s">
        <v>56</v>
      </c>
      <c r="N9">
        <v>326004</v>
      </c>
      <c r="O9">
        <v>22446</v>
      </c>
      <c r="P9">
        <v>823611</v>
      </c>
      <c r="Q9">
        <v>126026</v>
      </c>
      <c r="R9">
        <f>SUM(Table13[[#This Row],[htmlResponseBytes]:[otherResponseBytes]])</f>
        <v>1673994</v>
      </c>
      <c r="S9">
        <v>7</v>
      </c>
      <c r="T9">
        <v>2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1</v>
      </c>
      <c r="AC9">
        <v>1</v>
      </c>
      <c r="AD9">
        <v>1</v>
      </c>
    </row>
    <row r="10" spans="1:30" x14ac:dyDescent="0.2">
      <c r="A10">
        <v>480</v>
      </c>
      <c r="B10" t="s">
        <v>585</v>
      </c>
      <c r="C10">
        <v>200</v>
      </c>
      <c r="D10">
        <v>94</v>
      </c>
      <c r="E10" s="24">
        <v>42934.637511574074</v>
      </c>
      <c r="F10" s="24">
        <v>42934.637523148151</v>
      </c>
      <c r="G10">
        <v>1.26</v>
      </c>
      <c r="H10">
        <v>8</v>
      </c>
      <c r="I10">
        <v>2</v>
      </c>
      <c r="J10">
        <v>997</v>
      </c>
      <c r="K10">
        <v>6</v>
      </c>
      <c r="L10">
        <v>87133</v>
      </c>
      <c r="M10" t="s">
        <v>56</v>
      </c>
      <c r="N10" t="s">
        <v>56</v>
      </c>
      <c r="O10">
        <v>25049</v>
      </c>
      <c r="P10">
        <v>27349</v>
      </c>
      <c r="Q10">
        <v>1076</v>
      </c>
      <c r="R10">
        <f>SUM(Table13[[#This Row],[htmlResponseBytes]:[otherResponseBytes]])</f>
        <v>140607</v>
      </c>
      <c r="S10">
        <v>2</v>
      </c>
      <c r="T10" t="s">
        <v>56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</v>
      </c>
      <c r="AB10">
        <v>0</v>
      </c>
      <c r="AC10">
        <v>0</v>
      </c>
      <c r="AD10">
        <v>1</v>
      </c>
    </row>
    <row r="11" spans="1:30" x14ac:dyDescent="0.2">
      <c r="A11">
        <v>188</v>
      </c>
      <c r="B11" t="s">
        <v>586</v>
      </c>
      <c r="C11">
        <v>200</v>
      </c>
      <c r="D11">
        <v>93</v>
      </c>
      <c r="E11" s="24">
        <v>42934.60434027778</v>
      </c>
      <c r="F11" s="24">
        <v>42934.604351851849</v>
      </c>
      <c r="G11">
        <v>1.19</v>
      </c>
      <c r="H11">
        <v>126</v>
      </c>
      <c r="I11">
        <v>6</v>
      </c>
      <c r="J11">
        <v>8601</v>
      </c>
      <c r="K11">
        <v>121</v>
      </c>
      <c r="L11">
        <v>115646</v>
      </c>
      <c r="M11" t="s">
        <v>56</v>
      </c>
      <c r="N11">
        <v>28987</v>
      </c>
      <c r="O11">
        <v>237584</v>
      </c>
      <c r="P11">
        <v>467429</v>
      </c>
      <c r="Q11">
        <v>553</v>
      </c>
      <c r="R11">
        <f>SUM(Table13[[#This Row],[htmlResponseBytes]:[otherResponseBytes]])</f>
        <v>850199</v>
      </c>
      <c r="S11">
        <v>1</v>
      </c>
      <c r="T11">
        <v>2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</v>
      </c>
      <c r="AB11">
        <v>1</v>
      </c>
      <c r="AC11">
        <v>0</v>
      </c>
      <c r="AD11">
        <v>0</v>
      </c>
    </row>
    <row r="12" spans="1:30" x14ac:dyDescent="0.2">
      <c r="A12">
        <v>226</v>
      </c>
      <c r="B12" t="s">
        <v>587</v>
      </c>
      <c r="C12">
        <v>200</v>
      </c>
      <c r="D12">
        <v>93</v>
      </c>
      <c r="E12" s="24">
        <v>42934.607499999998</v>
      </c>
      <c r="F12" s="24">
        <v>42934.607592592591</v>
      </c>
      <c r="G12">
        <v>7.06</v>
      </c>
      <c r="H12">
        <v>38</v>
      </c>
      <c r="I12">
        <v>8</v>
      </c>
      <c r="J12">
        <v>4568</v>
      </c>
      <c r="K12">
        <v>27</v>
      </c>
      <c r="L12">
        <v>58033</v>
      </c>
      <c r="M12">
        <v>375092</v>
      </c>
      <c r="N12">
        <v>586558</v>
      </c>
      <c r="O12">
        <v>139997</v>
      </c>
      <c r="P12">
        <v>2209055</v>
      </c>
      <c r="Q12">
        <v>135348</v>
      </c>
      <c r="R12">
        <f>SUM(Table13[[#This Row],[htmlResponseBytes]:[otherResponseBytes]])</f>
        <v>3504083</v>
      </c>
      <c r="S12">
        <v>5</v>
      </c>
      <c r="T12">
        <v>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1</v>
      </c>
      <c r="AC12">
        <v>1</v>
      </c>
      <c r="AD12">
        <v>1</v>
      </c>
    </row>
    <row r="13" spans="1:30" x14ac:dyDescent="0.2">
      <c r="A13">
        <v>351</v>
      </c>
      <c r="B13" t="s">
        <v>588</v>
      </c>
      <c r="C13">
        <v>200</v>
      </c>
      <c r="D13">
        <v>92</v>
      </c>
      <c r="E13" s="24">
        <v>42934.620138888888</v>
      </c>
      <c r="F13" s="24">
        <v>42934.620196759257</v>
      </c>
      <c r="G13">
        <v>5.53</v>
      </c>
      <c r="H13">
        <v>244</v>
      </c>
      <c r="I13">
        <v>92</v>
      </c>
      <c r="J13">
        <v>55076</v>
      </c>
      <c r="K13">
        <v>94</v>
      </c>
      <c r="L13">
        <v>205821</v>
      </c>
      <c r="M13" t="s">
        <v>56</v>
      </c>
      <c r="N13" t="s">
        <v>56</v>
      </c>
      <c r="O13">
        <v>459884</v>
      </c>
      <c r="P13">
        <v>1636650</v>
      </c>
      <c r="Q13">
        <v>207675</v>
      </c>
      <c r="R13">
        <f>SUM(Table13[[#This Row],[htmlResponseBytes]:[otherResponseBytes]])</f>
        <v>2510030</v>
      </c>
      <c r="S13">
        <v>27</v>
      </c>
      <c r="T13" t="s">
        <v>56</v>
      </c>
      <c r="U13">
        <v>0</v>
      </c>
      <c r="V13">
        <v>1</v>
      </c>
      <c r="W13">
        <v>0</v>
      </c>
      <c r="X13">
        <v>0</v>
      </c>
      <c r="Y13">
        <v>0</v>
      </c>
      <c r="Z13">
        <v>1</v>
      </c>
      <c r="AA13">
        <v>0</v>
      </c>
      <c r="AB13">
        <v>1</v>
      </c>
      <c r="AC13">
        <v>0</v>
      </c>
      <c r="AD13">
        <v>1</v>
      </c>
    </row>
    <row r="14" spans="1:30" x14ac:dyDescent="0.2">
      <c r="A14">
        <v>210</v>
      </c>
      <c r="B14" t="s">
        <v>589</v>
      </c>
      <c r="C14">
        <v>200</v>
      </c>
      <c r="D14">
        <v>91</v>
      </c>
      <c r="E14" s="24">
        <v>42934.60601851852</v>
      </c>
      <c r="F14" s="24">
        <v>42934.606076388889</v>
      </c>
      <c r="G14">
        <v>4.58</v>
      </c>
      <c r="H14">
        <v>245</v>
      </c>
      <c r="I14">
        <v>92</v>
      </c>
      <c r="J14">
        <v>55843</v>
      </c>
      <c r="K14">
        <v>94</v>
      </c>
      <c r="L14">
        <v>205859</v>
      </c>
      <c r="M14" t="s">
        <v>56</v>
      </c>
      <c r="N14" t="s">
        <v>56</v>
      </c>
      <c r="O14">
        <v>477665</v>
      </c>
      <c r="P14">
        <v>1637027</v>
      </c>
      <c r="Q14">
        <v>207578</v>
      </c>
      <c r="R14">
        <f>SUM(Table13[[#This Row],[htmlResponseBytes]:[otherResponseBytes]])</f>
        <v>2528129</v>
      </c>
      <c r="S14">
        <v>27</v>
      </c>
      <c r="T14" t="s">
        <v>56</v>
      </c>
      <c r="U14">
        <v>0</v>
      </c>
      <c r="V14">
        <v>1</v>
      </c>
      <c r="W14">
        <v>0</v>
      </c>
      <c r="X14">
        <v>0</v>
      </c>
      <c r="Y14">
        <v>0</v>
      </c>
      <c r="Z14">
        <v>1</v>
      </c>
      <c r="AA14">
        <v>0</v>
      </c>
      <c r="AB14">
        <v>1</v>
      </c>
      <c r="AC14">
        <v>0</v>
      </c>
      <c r="AD14">
        <v>1</v>
      </c>
    </row>
    <row r="15" spans="1:30" x14ac:dyDescent="0.2">
      <c r="A15">
        <v>273</v>
      </c>
      <c r="B15" t="s">
        <v>590</v>
      </c>
      <c r="C15">
        <v>200</v>
      </c>
      <c r="D15">
        <v>91</v>
      </c>
      <c r="E15" s="24">
        <v>42934.611701388887</v>
      </c>
      <c r="F15" s="24">
        <v>42934.611712962964</v>
      </c>
      <c r="G15">
        <v>1.4</v>
      </c>
      <c r="H15">
        <v>27</v>
      </c>
      <c r="I15">
        <v>5</v>
      </c>
      <c r="J15">
        <v>3281</v>
      </c>
      <c r="K15">
        <v>21</v>
      </c>
      <c r="L15">
        <v>101058</v>
      </c>
      <c r="M15">
        <v>360</v>
      </c>
      <c r="N15">
        <v>118090</v>
      </c>
      <c r="O15">
        <v>33926</v>
      </c>
      <c r="P15">
        <v>569167</v>
      </c>
      <c r="Q15">
        <v>281</v>
      </c>
      <c r="R15">
        <f>SUM(Table13[[#This Row],[htmlResponseBytes]:[otherResponseBytes]])</f>
        <v>822882</v>
      </c>
      <c r="S15">
        <v>4</v>
      </c>
      <c r="T15">
        <v>3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</row>
    <row r="16" spans="1:30" x14ac:dyDescent="0.2">
      <c r="A16">
        <v>507</v>
      </c>
      <c r="B16" t="s">
        <v>591</v>
      </c>
      <c r="C16">
        <v>200</v>
      </c>
      <c r="D16">
        <v>91</v>
      </c>
      <c r="E16" s="24">
        <v>42934.641006944446</v>
      </c>
      <c r="F16" s="24">
        <v>42934.641030092593</v>
      </c>
      <c r="G16">
        <v>2.73</v>
      </c>
      <c r="H16">
        <v>7</v>
      </c>
      <c r="I16">
        <v>5</v>
      </c>
      <c r="J16">
        <v>1229</v>
      </c>
      <c r="K16">
        <v>2</v>
      </c>
      <c r="L16">
        <v>74251</v>
      </c>
      <c r="M16" t="s">
        <v>56</v>
      </c>
      <c r="N16" t="s">
        <v>56</v>
      </c>
      <c r="O16">
        <v>148130</v>
      </c>
      <c r="P16">
        <v>515572</v>
      </c>
      <c r="Q16">
        <v>305</v>
      </c>
      <c r="R16">
        <f>SUM(Table13[[#This Row],[htmlResponseBytes]:[otherResponseBytes]])</f>
        <v>738258</v>
      </c>
      <c r="S16">
        <v>3</v>
      </c>
      <c r="T16" t="s">
        <v>56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</v>
      </c>
      <c r="AD16">
        <v>1</v>
      </c>
    </row>
    <row r="17" spans="1:30" x14ac:dyDescent="0.2">
      <c r="A17">
        <v>532</v>
      </c>
      <c r="B17" t="s">
        <v>592</v>
      </c>
      <c r="C17">
        <v>200</v>
      </c>
      <c r="D17">
        <v>91</v>
      </c>
      <c r="E17" s="24">
        <v>42934.644907407404</v>
      </c>
      <c r="F17" s="24">
        <v>42934.644953703704</v>
      </c>
      <c r="G17">
        <v>4.43</v>
      </c>
      <c r="H17">
        <v>54</v>
      </c>
      <c r="I17">
        <v>13</v>
      </c>
      <c r="J17">
        <v>7662</v>
      </c>
      <c r="K17">
        <v>45</v>
      </c>
      <c r="L17">
        <v>69684</v>
      </c>
      <c r="M17" t="s">
        <v>56</v>
      </c>
      <c r="N17">
        <v>248849</v>
      </c>
      <c r="O17">
        <v>322527</v>
      </c>
      <c r="P17">
        <v>937839</v>
      </c>
      <c r="Q17">
        <v>54105</v>
      </c>
      <c r="R17">
        <f>SUM(Table13[[#This Row],[htmlResponseBytes]:[otherResponseBytes]])</f>
        <v>1633004</v>
      </c>
      <c r="S17">
        <v>18</v>
      </c>
      <c r="T17">
        <v>9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1</v>
      </c>
      <c r="AB17">
        <v>1</v>
      </c>
      <c r="AC17">
        <v>0</v>
      </c>
      <c r="AD17">
        <v>1</v>
      </c>
    </row>
    <row r="18" spans="1:30" x14ac:dyDescent="0.2">
      <c r="A18">
        <v>606</v>
      </c>
      <c r="B18" t="s">
        <v>593</v>
      </c>
      <c r="C18">
        <v>200</v>
      </c>
      <c r="D18">
        <v>91</v>
      </c>
      <c r="E18" s="24">
        <v>42934.652627314812</v>
      </c>
      <c r="F18" s="24">
        <v>42934.652696759258</v>
      </c>
      <c r="G18">
        <v>5.15</v>
      </c>
      <c r="H18">
        <v>121</v>
      </c>
      <c r="I18">
        <v>59</v>
      </c>
      <c r="J18">
        <v>37719</v>
      </c>
      <c r="K18">
        <v>29</v>
      </c>
      <c r="L18">
        <v>169106</v>
      </c>
      <c r="M18" t="s">
        <v>56</v>
      </c>
      <c r="N18" t="s">
        <v>56</v>
      </c>
      <c r="O18">
        <v>535763</v>
      </c>
      <c r="P18">
        <v>465818</v>
      </c>
      <c r="Q18">
        <v>32261</v>
      </c>
      <c r="R18">
        <f>SUM(Table13[[#This Row],[htmlResponseBytes]:[otherResponseBytes]])</f>
        <v>1202948</v>
      </c>
      <c r="S18">
        <v>13</v>
      </c>
      <c r="T18" t="s">
        <v>56</v>
      </c>
      <c r="U18">
        <v>0</v>
      </c>
      <c r="V18">
        <v>1</v>
      </c>
      <c r="W18">
        <v>0</v>
      </c>
      <c r="X18">
        <v>0</v>
      </c>
      <c r="Y18">
        <v>0</v>
      </c>
      <c r="Z18">
        <v>1</v>
      </c>
      <c r="AA18">
        <v>0</v>
      </c>
      <c r="AB18">
        <v>1</v>
      </c>
      <c r="AC18">
        <v>0</v>
      </c>
      <c r="AD18">
        <v>1</v>
      </c>
    </row>
    <row r="19" spans="1:30" x14ac:dyDescent="0.2">
      <c r="A19">
        <v>75</v>
      </c>
      <c r="B19" t="s">
        <v>594</v>
      </c>
      <c r="C19">
        <v>200</v>
      </c>
      <c r="D19">
        <v>90</v>
      </c>
      <c r="E19" s="24">
        <v>42934.593946759262</v>
      </c>
      <c r="F19" s="24">
        <v>42934.593958333331</v>
      </c>
      <c r="G19">
        <v>0.63</v>
      </c>
      <c r="H19">
        <v>16</v>
      </c>
      <c r="I19">
        <v>10</v>
      </c>
      <c r="J19">
        <v>4678</v>
      </c>
      <c r="K19">
        <v>6</v>
      </c>
      <c r="L19">
        <v>4535</v>
      </c>
      <c r="M19" t="s">
        <v>56</v>
      </c>
      <c r="N19">
        <v>3710</v>
      </c>
      <c r="O19">
        <v>23008</v>
      </c>
      <c r="P19">
        <v>255094</v>
      </c>
      <c r="Q19">
        <v>64388</v>
      </c>
      <c r="R19">
        <f>SUM(Table13[[#This Row],[htmlResponseBytes]:[otherResponseBytes]])</f>
        <v>350735</v>
      </c>
      <c r="S19">
        <v>3</v>
      </c>
      <c r="T19">
        <v>2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1</v>
      </c>
    </row>
    <row r="20" spans="1:30" x14ac:dyDescent="0.2">
      <c r="A20">
        <v>119</v>
      </c>
      <c r="B20" t="s">
        <v>595</v>
      </c>
      <c r="C20">
        <v>200</v>
      </c>
      <c r="D20">
        <v>90</v>
      </c>
      <c r="E20" s="24">
        <v>42934.597743055558</v>
      </c>
      <c r="F20" s="24">
        <v>42934.597766203704</v>
      </c>
      <c r="G20">
        <v>2.2999999999999998</v>
      </c>
      <c r="H20">
        <v>36</v>
      </c>
      <c r="I20">
        <v>8</v>
      </c>
      <c r="J20">
        <v>3957</v>
      </c>
      <c r="K20">
        <v>28</v>
      </c>
      <c r="L20">
        <v>67582</v>
      </c>
      <c r="M20" t="s">
        <v>56</v>
      </c>
      <c r="N20">
        <v>128622</v>
      </c>
      <c r="O20">
        <v>417633</v>
      </c>
      <c r="P20">
        <v>227378</v>
      </c>
      <c r="Q20">
        <v>3573</v>
      </c>
      <c r="R20">
        <f>SUM(Table13[[#This Row],[htmlResponseBytes]:[otherResponseBytes]])</f>
        <v>844788</v>
      </c>
      <c r="S20">
        <v>6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1</v>
      </c>
      <c r="AC20">
        <v>0</v>
      </c>
      <c r="AD20">
        <v>1</v>
      </c>
    </row>
    <row r="21" spans="1:30" x14ac:dyDescent="0.2">
      <c r="A21">
        <v>444</v>
      </c>
      <c r="B21" t="s">
        <v>596</v>
      </c>
      <c r="C21">
        <v>200</v>
      </c>
      <c r="D21">
        <v>89</v>
      </c>
      <c r="E21" s="24">
        <v>42934.628425925926</v>
      </c>
      <c r="F21" s="24">
        <v>42934.628437500003</v>
      </c>
      <c r="G21">
        <v>0.76</v>
      </c>
      <c r="H21">
        <v>19</v>
      </c>
      <c r="I21">
        <v>3</v>
      </c>
      <c r="J21">
        <v>1293</v>
      </c>
      <c r="K21">
        <v>15</v>
      </c>
      <c r="L21">
        <v>4472</v>
      </c>
      <c r="M21" t="s">
        <v>56</v>
      </c>
      <c r="N21">
        <v>38185</v>
      </c>
      <c r="O21">
        <v>160914</v>
      </c>
      <c r="P21">
        <v>110993</v>
      </c>
      <c r="Q21">
        <v>129245</v>
      </c>
      <c r="R21">
        <f>SUM(Table13[[#This Row],[htmlResponseBytes]:[otherResponseBytes]])</f>
        <v>443809</v>
      </c>
      <c r="S21">
        <v>4</v>
      </c>
      <c r="T21">
        <v>2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1</v>
      </c>
      <c r="AC21">
        <v>0</v>
      </c>
      <c r="AD21">
        <v>1</v>
      </c>
    </row>
    <row r="22" spans="1:30" x14ac:dyDescent="0.2">
      <c r="A22">
        <v>536</v>
      </c>
      <c r="B22" t="s">
        <v>597</v>
      </c>
      <c r="C22">
        <v>200</v>
      </c>
      <c r="D22">
        <v>89</v>
      </c>
      <c r="E22" s="24">
        <v>42934.645462962966</v>
      </c>
      <c r="F22" s="24">
        <v>42934.645486111112</v>
      </c>
      <c r="G22">
        <v>1.41</v>
      </c>
      <c r="H22">
        <v>29</v>
      </c>
      <c r="I22">
        <v>13</v>
      </c>
      <c r="J22">
        <v>5041</v>
      </c>
      <c r="K22">
        <v>12</v>
      </c>
      <c r="L22">
        <v>31151</v>
      </c>
      <c r="M22" t="s">
        <v>56</v>
      </c>
      <c r="N22" t="s">
        <v>56</v>
      </c>
      <c r="O22">
        <v>3933</v>
      </c>
      <c r="P22">
        <v>347785</v>
      </c>
      <c r="Q22">
        <v>7402</v>
      </c>
      <c r="R22">
        <f>SUM(Table13[[#This Row],[htmlResponseBytes]:[otherResponseBytes]])</f>
        <v>390271</v>
      </c>
      <c r="S22">
        <v>11</v>
      </c>
      <c r="T22" t="s">
        <v>56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</row>
    <row r="23" spans="1:30" x14ac:dyDescent="0.2">
      <c r="A23">
        <v>538</v>
      </c>
      <c r="B23" t="s">
        <v>598</v>
      </c>
      <c r="C23">
        <v>200</v>
      </c>
      <c r="D23">
        <v>89</v>
      </c>
      <c r="E23" s="24">
        <v>42934.645520833335</v>
      </c>
      <c r="F23" s="24">
        <v>42934.645543981482</v>
      </c>
      <c r="G23">
        <v>1.93</v>
      </c>
      <c r="H23">
        <v>15</v>
      </c>
      <c r="I23">
        <v>6</v>
      </c>
      <c r="J23">
        <v>1314</v>
      </c>
      <c r="K23">
        <v>11</v>
      </c>
      <c r="L23">
        <v>31679</v>
      </c>
      <c r="M23">
        <v>416</v>
      </c>
      <c r="N23">
        <v>117277</v>
      </c>
      <c r="O23">
        <v>65923</v>
      </c>
      <c r="P23">
        <v>605118</v>
      </c>
      <c r="Q23">
        <v>28459</v>
      </c>
      <c r="R23">
        <f>SUM(Table13[[#This Row],[htmlResponseBytes]:[otherResponseBytes]])</f>
        <v>848872</v>
      </c>
      <c r="S23">
        <v>3</v>
      </c>
      <c r="T23">
        <v>1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1</v>
      </c>
    </row>
    <row r="24" spans="1:30" x14ac:dyDescent="0.2">
      <c r="A24">
        <v>111</v>
      </c>
      <c r="B24" t="s">
        <v>599</v>
      </c>
      <c r="C24">
        <v>200</v>
      </c>
      <c r="D24">
        <v>88</v>
      </c>
      <c r="E24" s="24">
        <v>42934.597222222219</v>
      </c>
      <c r="F24" s="24">
        <v>42934.597268518519</v>
      </c>
      <c r="G24">
        <v>3.89</v>
      </c>
      <c r="H24">
        <v>72</v>
      </c>
      <c r="I24">
        <v>25</v>
      </c>
      <c r="J24">
        <v>29937</v>
      </c>
      <c r="K24">
        <v>21</v>
      </c>
      <c r="L24">
        <v>370914</v>
      </c>
      <c r="M24" t="s">
        <v>56</v>
      </c>
      <c r="N24">
        <v>148594</v>
      </c>
      <c r="O24">
        <v>282556</v>
      </c>
      <c r="P24">
        <v>213786</v>
      </c>
      <c r="Q24">
        <v>16333</v>
      </c>
      <c r="R24">
        <f>SUM(Table13[[#This Row],[htmlResponseBytes]:[otherResponseBytes]])</f>
        <v>1032183</v>
      </c>
      <c r="S24">
        <v>5</v>
      </c>
      <c r="T24">
        <v>3</v>
      </c>
      <c r="U24">
        <v>0</v>
      </c>
      <c r="V24">
        <v>1</v>
      </c>
      <c r="W24">
        <v>0</v>
      </c>
      <c r="X24">
        <v>0</v>
      </c>
      <c r="Y24">
        <v>1</v>
      </c>
      <c r="Z24">
        <v>0</v>
      </c>
      <c r="AA24">
        <v>1</v>
      </c>
      <c r="AB24">
        <v>1</v>
      </c>
      <c r="AC24">
        <v>1</v>
      </c>
      <c r="AD24">
        <v>1</v>
      </c>
    </row>
    <row r="25" spans="1:30" x14ac:dyDescent="0.2">
      <c r="A25">
        <v>202</v>
      </c>
      <c r="B25" t="s">
        <v>600</v>
      </c>
      <c r="C25">
        <v>200</v>
      </c>
      <c r="D25">
        <v>88</v>
      </c>
      <c r="E25" s="24">
        <v>42934.605324074073</v>
      </c>
      <c r="F25" s="24">
        <v>42934.605347222219</v>
      </c>
      <c r="G25">
        <v>1.56</v>
      </c>
      <c r="H25">
        <v>21</v>
      </c>
      <c r="I25">
        <v>1</v>
      </c>
      <c r="J25">
        <v>1486</v>
      </c>
      <c r="K25">
        <v>16</v>
      </c>
      <c r="L25">
        <v>6572</v>
      </c>
      <c r="M25" t="s">
        <v>56</v>
      </c>
      <c r="N25">
        <v>242896</v>
      </c>
      <c r="O25">
        <v>127657</v>
      </c>
      <c r="P25">
        <v>728040</v>
      </c>
      <c r="Q25">
        <v>410</v>
      </c>
      <c r="R25">
        <f>SUM(Table13[[#This Row],[htmlResponseBytes]:[otherResponseBytes]])</f>
        <v>1105575</v>
      </c>
      <c r="S25">
        <v>4</v>
      </c>
      <c r="T25">
        <v>2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</v>
      </c>
      <c r="AB25">
        <v>1</v>
      </c>
      <c r="AC25">
        <v>0</v>
      </c>
      <c r="AD25">
        <v>1</v>
      </c>
    </row>
    <row r="26" spans="1:30" x14ac:dyDescent="0.2">
      <c r="A26">
        <v>215</v>
      </c>
      <c r="B26" t="s">
        <v>601</v>
      </c>
      <c r="C26">
        <v>200</v>
      </c>
      <c r="D26">
        <v>88</v>
      </c>
      <c r="E26" s="24">
        <v>42934.606319444443</v>
      </c>
      <c r="F26" s="24">
        <v>42934.606342592589</v>
      </c>
      <c r="G26">
        <v>1.5</v>
      </c>
      <c r="H26">
        <v>32</v>
      </c>
      <c r="I26">
        <v>12</v>
      </c>
      <c r="J26">
        <v>3250</v>
      </c>
      <c r="K26">
        <v>19</v>
      </c>
      <c r="L26">
        <v>34119</v>
      </c>
      <c r="M26" t="s">
        <v>56</v>
      </c>
      <c r="N26">
        <v>101336</v>
      </c>
      <c r="O26">
        <v>83799</v>
      </c>
      <c r="P26">
        <v>875241</v>
      </c>
      <c r="Q26">
        <v>2810</v>
      </c>
      <c r="R26">
        <f>SUM(Table13[[#This Row],[htmlResponseBytes]:[otherResponseBytes]])</f>
        <v>1097305</v>
      </c>
      <c r="S26">
        <v>10</v>
      </c>
      <c r="T26">
        <v>4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1</v>
      </c>
      <c r="AB26">
        <v>1</v>
      </c>
      <c r="AC26">
        <v>0</v>
      </c>
      <c r="AD26">
        <v>1</v>
      </c>
    </row>
    <row r="27" spans="1:30" x14ac:dyDescent="0.2">
      <c r="A27">
        <v>306</v>
      </c>
      <c r="B27" t="s">
        <v>602</v>
      </c>
      <c r="C27">
        <v>200</v>
      </c>
      <c r="D27">
        <v>88</v>
      </c>
      <c r="E27" s="24">
        <v>42934.615358796298</v>
      </c>
      <c r="F27" s="24">
        <v>42934.615381944444</v>
      </c>
      <c r="G27">
        <v>1.51</v>
      </c>
      <c r="H27">
        <v>5</v>
      </c>
      <c r="I27">
        <v>1</v>
      </c>
      <c r="J27">
        <v>582</v>
      </c>
      <c r="K27">
        <v>3</v>
      </c>
      <c r="L27">
        <v>13336</v>
      </c>
      <c r="M27" t="s">
        <v>56</v>
      </c>
      <c r="N27">
        <v>8012</v>
      </c>
      <c r="O27">
        <v>30008</v>
      </c>
      <c r="P27" t="s">
        <v>56</v>
      </c>
      <c r="Q27">
        <v>253</v>
      </c>
      <c r="R27">
        <f>SUM(Table13[[#This Row],[htmlResponseBytes]:[otherResponseBytes]])</f>
        <v>51609</v>
      </c>
      <c r="S27" t="s">
        <v>56</v>
      </c>
      <c r="T27">
        <v>1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  <c r="AA27">
        <v>1</v>
      </c>
      <c r="AB27">
        <v>1</v>
      </c>
      <c r="AC27">
        <v>0</v>
      </c>
      <c r="AD27">
        <v>1</v>
      </c>
    </row>
    <row r="28" spans="1:30" x14ac:dyDescent="0.2">
      <c r="A28">
        <v>388</v>
      </c>
      <c r="B28" t="s">
        <v>603</v>
      </c>
      <c r="C28">
        <v>200</v>
      </c>
      <c r="D28">
        <v>88</v>
      </c>
      <c r="E28" s="24">
        <v>42934.623090277775</v>
      </c>
      <c r="F28" s="24">
        <v>42934.623159722221</v>
      </c>
      <c r="G28">
        <v>6.56</v>
      </c>
      <c r="H28">
        <v>121</v>
      </c>
      <c r="I28">
        <v>43</v>
      </c>
      <c r="J28">
        <v>23491</v>
      </c>
      <c r="K28">
        <v>61</v>
      </c>
      <c r="L28">
        <v>290883</v>
      </c>
      <c r="M28">
        <v>7766</v>
      </c>
      <c r="N28">
        <v>418652</v>
      </c>
      <c r="O28">
        <v>1377376</v>
      </c>
      <c r="P28">
        <v>2132079</v>
      </c>
      <c r="Q28">
        <v>95830</v>
      </c>
      <c r="R28">
        <f>SUM(Table13[[#This Row],[htmlResponseBytes]:[otherResponseBytes]])</f>
        <v>4322586</v>
      </c>
      <c r="S28">
        <v>35</v>
      </c>
      <c r="T28">
        <v>5</v>
      </c>
      <c r="U28">
        <v>0</v>
      </c>
      <c r="V28">
        <v>1</v>
      </c>
      <c r="W28">
        <v>0</v>
      </c>
      <c r="X28">
        <v>0</v>
      </c>
      <c r="Y28">
        <v>1</v>
      </c>
      <c r="Z28">
        <v>1</v>
      </c>
      <c r="AA28">
        <v>1</v>
      </c>
      <c r="AB28">
        <v>1</v>
      </c>
      <c r="AC28">
        <v>0</v>
      </c>
      <c r="AD28">
        <v>1</v>
      </c>
    </row>
    <row r="29" spans="1:30" x14ac:dyDescent="0.2">
      <c r="A29">
        <v>457</v>
      </c>
      <c r="B29" t="s">
        <v>604</v>
      </c>
      <c r="C29">
        <v>200</v>
      </c>
      <c r="D29">
        <v>88</v>
      </c>
      <c r="E29" s="24">
        <v>42934.629594907405</v>
      </c>
      <c r="F29" s="24">
        <v>42934.629641203705</v>
      </c>
      <c r="G29">
        <v>3.63</v>
      </c>
      <c r="H29">
        <v>38</v>
      </c>
      <c r="I29">
        <v>21</v>
      </c>
      <c r="J29">
        <v>12694</v>
      </c>
      <c r="K29">
        <v>19</v>
      </c>
      <c r="L29">
        <v>85144</v>
      </c>
      <c r="M29" t="s">
        <v>56</v>
      </c>
      <c r="N29">
        <v>125115</v>
      </c>
      <c r="O29">
        <v>178731</v>
      </c>
      <c r="P29">
        <v>1332806</v>
      </c>
      <c r="Q29">
        <v>1796</v>
      </c>
      <c r="R29">
        <f>SUM(Table13[[#This Row],[htmlResponseBytes]:[otherResponseBytes]])</f>
        <v>1723592</v>
      </c>
      <c r="S29">
        <v>18</v>
      </c>
      <c r="T29">
        <v>2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1</v>
      </c>
      <c r="AB29">
        <v>1</v>
      </c>
      <c r="AC29">
        <v>0</v>
      </c>
      <c r="AD29">
        <v>1</v>
      </c>
    </row>
    <row r="30" spans="1:30" x14ac:dyDescent="0.2">
      <c r="A30">
        <v>477</v>
      </c>
      <c r="B30" t="s">
        <v>605</v>
      </c>
      <c r="C30">
        <v>200</v>
      </c>
      <c r="D30">
        <v>88</v>
      </c>
      <c r="E30" s="24">
        <v>42934.637384259258</v>
      </c>
      <c r="F30" s="24">
        <v>42934.637395833335</v>
      </c>
      <c r="G30">
        <v>1.58</v>
      </c>
      <c r="H30">
        <v>23</v>
      </c>
      <c r="I30">
        <v>3</v>
      </c>
      <c r="J30">
        <v>1764</v>
      </c>
      <c r="K30">
        <v>21</v>
      </c>
      <c r="L30">
        <v>157810</v>
      </c>
      <c r="M30" t="s">
        <v>56</v>
      </c>
      <c r="N30">
        <v>170161</v>
      </c>
      <c r="O30">
        <v>62243</v>
      </c>
      <c r="P30">
        <v>1049866</v>
      </c>
      <c r="Q30">
        <v>279</v>
      </c>
      <c r="R30">
        <f>SUM(Table13[[#This Row],[htmlResponseBytes]:[otherResponseBytes]])</f>
        <v>1440359</v>
      </c>
      <c r="S30">
        <v>10</v>
      </c>
      <c r="T30">
        <v>5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1</v>
      </c>
      <c r="AB30">
        <v>0</v>
      </c>
      <c r="AC30">
        <v>0</v>
      </c>
      <c r="AD30">
        <v>0</v>
      </c>
    </row>
    <row r="31" spans="1:30" x14ac:dyDescent="0.2">
      <c r="A31">
        <v>479</v>
      </c>
      <c r="B31" t="s">
        <v>606</v>
      </c>
      <c r="C31">
        <v>200</v>
      </c>
      <c r="D31">
        <v>88</v>
      </c>
      <c r="E31" s="24">
        <v>42934.637499999997</v>
      </c>
      <c r="F31" s="24">
        <v>42934.637511574074</v>
      </c>
      <c r="G31">
        <v>0.95</v>
      </c>
      <c r="H31">
        <v>10</v>
      </c>
      <c r="I31">
        <v>5</v>
      </c>
      <c r="J31">
        <v>1078</v>
      </c>
      <c r="K31">
        <v>7</v>
      </c>
      <c r="L31">
        <v>7113</v>
      </c>
      <c r="M31" t="s">
        <v>56</v>
      </c>
      <c r="N31">
        <v>169200</v>
      </c>
      <c r="O31">
        <v>23624</v>
      </c>
      <c r="P31">
        <v>30181</v>
      </c>
      <c r="Q31">
        <v>753</v>
      </c>
      <c r="R31">
        <f>SUM(Table13[[#This Row],[htmlResponseBytes]:[otherResponseBytes]])</f>
        <v>230871</v>
      </c>
      <c r="S31">
        <v>3</v>
      </c>
      <c r="T31">
        <v>1</v>
      </c>
      <c r="U31">
        <v>0</v>
      </c>
      <c r="V31">
        <v>0</v>
      </c>
      <c r="W31">
        <v>0</v>
      </c>
      <c r="X31">
        <v>0</v>
      </c>
      <c r="Y31">
        <v>1</v>
      </c>
      <c r="Z31">
        <v>0</v>
      </c>
      <c r="AA31">
        <v>1</v>
      </c>
      <c r="AB31">
        <v>1</v>
      </c>
      <c r="AC31">
        <v>0</v>
      </c>
      <c r="AD31">
        <v>1</v>
      </c>
    </row>
    <row r="32" spans="1:30" x14ac:dyDescent="0.2">
      <c r="A32">
        <v>486</v>
      </c>
      <c r="B32" t="s">
        <v>607</v>
      </c>
      <c r="C32">
        <v>200</v>
      </c>
      <c r="D32">
        <v>88</v>
      </c>
      <c r="E32" s="24">
        <v>42934.638344907406</v>
      </c>
      <c r="F32" s="24">
        <v>42934.638356481482</v>
      </c>
      <c r="G32">
        <v>1.26</v>
      </c>
      <c r="H32">
        <v>10</v>
      </c>
      <c r="I32">
        <v>4</v>
      </c>
      <c r="J32">
        <v>1118</v>
      </c>
      <c r="K32">
        <v>7</v>
      </c>
      <c r="L32">
        <v>6712</v>
      </c>
      <c r="M32" t="s">
        <v>56</v>
      </c>
      <c r="N32">
        <v>169200</v>
      </c>
      <c r="O32">
        <v>23171</v>
      </c>
      <c r="P32">
        <v>29872</v>
      </c>
      <c r="Q32">
        <v>749</v>
      </c>
      <c r="R32">
        <f>SUM(Table13[[#This Row],[htmlResponseBytes]:[otherResponseBytes]])</f>
        <v>229704</v>
      </c>
      <c r="S32">
        <v>3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>
        <v>1</v>
      </c>
      <c r="AC32">
        <v>0</v>
      </c>
      <c r="AD32">
        <v>1</v>
      </c>
    </row>
    <row r="33" spans="1:30" x14ac:dyDescent="0.2">
      <c r="A33">
        <v>491</v>
      </c>
      <c r="B33" t="s">
        <v>608</v>
      </c>
      <c r="C33">
        <v>200</v>
      </c>
      <c r="D33">
        <v>88</v>
      </c>
      <c r="E33" s="24">
        <v>42934.639270833337</v>
      </c>
      <c r="F33" s="24">
        <v>42934.639328703706</v>
      </c>
      <c r="G33">
        <v>5.6</v>
      </c>
      <c r="H33">
        <v>39</v>
      </c>
      <c r="I33">
        <v>13</v>
      </c>
      <c r="J33">
        <v>6935</v>
      </c>
      <c r="K33">
        <v>27</v>
      </c>
      <c r="L33">
        <v>182514</v>
      </c>
      <c r="M33" t="s">
        <v>56</v>
      </c>
      <c r="N33">
        <v>46876</v>
      </c>
      <c r="O33">
        <v>140789</v>
      </c>
      <c r="P33">
        <v>3054180</v>
      </c>
      <c r="Q33">
        <v>2724</v>
      </c>
      <c r="R33">
        <f>SUM(Table13[[#This Row],[htmlResponseBytes]:[otherResponseBytes]])</f>
        <v>3427083</v>
      </c>
      <c r="S33">
        <v>23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1</v>
      </c>
      <c r="AB33">
        <v>1</v>
      </c>
      <c r="AC33">
        <v>0</v>
      </c>
      <c r="AD33">
        <v>1</v>
      </c>
    </row>
    <row r="34" spans="1:30" x14ac:dyDescent="0.2">
      <c r="A34">
        <v>504</v>
      </c>
      <c r="B34" t="s">
        <v>609</v>
      </c>
      <c r="C34">
        <v>200</v>
      </c>
      <c r="D34">
        <v>88</v>
      </c>
      <c r="E34" s="24">
        <v>42934.640763888892</v>
      </c>
      <c r="F34" s="24">
        <v>42934.640787037039</v>
      </c>
      <c r="G34">
        <v>1.87</v>
      </c>
      <c r="H34">
        <v>22</v>
      </c>
      <c r="I34">
        <v>3</v>
      </c>
      <c r="J34">
        <v>1677</v>
      </c>
      <c r="K34">
        <v>20</v>
      </c>
      <c r="L34">
        <v>157504</v>
      </c>
      <c r="M34" t="s">
        <v>56</v>
      </c>
      <c r="N34">
        <v>154662</v>
      </c>
      <c r="O34">
        <v>62243</v>
      </c>
      <c r="P34">
        <v>1049866</v>
      </c>
      <c r="Q34">
        <v>248</v>
      </c>
      <c r="R34">
        <f>SUM(Table13[[#This Row],[htmlResponseBytes]:[otherResponseBytes]])</f>
        <v>1424523</v>
      </c>
      <c r="S34">
        <v>10</v>
      </c>
      <c r="T34">
        <v>4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1</v>
      </c>
      <c r="AB34">
        <v>0</v>
      </c>
      <c r="AC34">
        <v>0</v>
      </c>
      <c r="AD34">
        <v>0</v>
      </c>
    </row>
    <row r="35" spans="1:30" x14ac:dyDescent="0.2">
      <c r="A35">
        <v>517</v>
      </c>
      <c r="B35" t="s">
        <v>610</v>
      </c>
      <c r="C35">
        <v>200</v>
      </c>
      <c r="D35">
        <v>88</v>
      </c>
      <c r="E35" s="24">
        <v>42934.642685185187</v>
      </c>
      <c r="F35" s="24">
        <v>42934.642743055556</v>
      </c>
      <c r="G35">
        <v>5.2</v>
      </c>
      <c r="H35">
        <v>39</v>
      </c>
      <c r="I35">
        <v>13</v>
      </c>
      <c r="J35">
        <v>6932</v>
      </c>
      <c r="K35">
        <v>27</v>
      </c>
      <c r="L35">
        <v>182578</v>
      </c>
      <c r="M35" t="s">
        <v>56</v>
      </c>
      <c r="N35">
        <v>47019</v>
      </c>
      <c r="O35">
        <v>140932</v>
      </c>
      <c r="P35">
        <v>3054545</v>
      </c>
      <c r="Q35">
        <v>2724</v>
      </c>
      <c r="R35">
        <f>SUM(Table13[[#This Row],[htmlResponseBytes]:[otherResponseBytes]])</f>
        <v>3427798</v>
      </c>
      <c r="S35">
        <v>23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1</v>
      </c>
      <c r="AB35">
        <v>1</v>
      </c>
      <c r="AC35">
        <v>0</v>
      </c>
      <c r="AD35">
        <v>1</v>
      </c>
    </row>
    <row r="36" spans="1:30" x14ac:dyDescent="0.2">
      <c r="A36">
        <v>541</v>
      </c>
      <c r="B36" t="s">
        <v>611</v>
      </c>
      <c r="C36">
        <v>200</v>
      </c>
      <c r="D36">
        <v>88</v>
      </c>
      <c r="E36" s="24">
        <v>42934.64571759259</v>
      </c>
      <c r="F36" s="24">
        <v>42934.645729166667</v>
      </c>
      <c r="G36">
        <v>0.84</v>
      </c>
      <c r="H36">
        <v>19</v>
      </c>
      <c r="I36">
        <v>5</v>
      </c>
      <c r="J36">
        <v>1851</v>
      </c>
      <c r="K36">
        <v>17</v>
      </c>
      <c r="L36">
        <v>8544</v>
      </c>
      <c r="M36" t="s">
        <v>56</v>
      </c>
      <c r="N36">
        <v>7136</v>
      </c>
      <c r="O36">
        <v>215973</v>
      </c>
      <c r="P36" t="s">
        <v>56</v>
      </c>
      <c r="Q36">
        <v>1144</v>
      </c>
      <c r="R36">
        <f>SUM(Table13[[#This Row],[htmlResponseBytes]:[otherResponseBytes]])</f>
        <v>232797</v>
      </c>
      <c r="S36" t="s">
        <v>56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</v>
      </c>
      <c r="AB36">
        <v>1</v>
      </c>
      <c r="AC36">
        <v>0</v>
      </c>
      <c r="AD36">
        <v>1</v>
      </c>
    </row>
    <row r="37" spans="1:30" x14ac:dyDescent="0.2">
      <c r="A37">
        <v>553</v>
      </c>
      <c r="B37" t="s">
        <v>612</v>
      </c>
      <c r="C37">
        <v>200</v>
      </c>
      <c r="D37">
        <v>88</v>
      </c>
      <c r="E37" s="24">
        <v>42934.646655092591</v>
      </c>
      <c r="F37" s="24">
        <v>42934.646701388891</v>
      </c>
      <c r="G37">
        <v>4.95</v>
      </c>
      <c r="H37">
        <v>42</v>
      </c>
      <c r="I37">
        <v>14</v>
      </c>
      <c r="J37">
        <v>7101</v>
      </c>
      <c r="K37">
        <v>28</v>
      </c>
      <c r="L37">
        <v>183048</v>
      </c>
      <c r="M37" t="s">
        <v>56</v>
      </c>
      <c r="N37">
        <v>46846</v>
      </c>
      <c r="O37">
        <v>140759</v>
      </c>
      <c r="P37">
        <v>3487597</v>
      </c>
      <c r="Q37">
        <v>3635</v>
      </c>
      <c r="R37">
        <f>SUM(Table13[[#This Row],[htmlResponseBytes]:[otherResponseBytes]])</f>
        <v>3861885</v>
      </c>
      <c r="S37">
        <v>24</v>
      </c>
      <c r="T37">
        <v>1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1</v>
      </c>
      <c r="AB37">
        <v>1</v>
      </c>
      <c r="AC37">
        <v>0</v>
      </c>
      <c r="AD37">
        <v>1</v>
      </c>
    </row>
    <row r="38" spans="1:30" x14ac:dyDescent="0.2">
      <c r="A38">
        <v>605</v>
      </c>
      <c r="B38" t="s">
        <v>613</v>
      </c>
      <c r="C38">
        <v>200</v>
      </c>
      <c r="D38">
        <v>88</v>
      </c>
      <c r="E38" s="24">
        <v>42934.652615740742</v>
      </c>
      <c r="F38" s="24">
        <v>42934.652627314812</v>
      </c>
      <c r="G38">
        <v>1.1299999999999999</v>
      </c>
      <c r="H38">
        <v>10</v>
      </c>
      <c r="I38">
        <v>5</v>
      </c>
      <c r="J38">
        <v>1066</v>
      </c>
      <c r="K38">
        <v>7</v>
      </c>
      <c r="L38">
        <v>7099</v>
      </c>
      <c r="M38" t="s">
        <v>56</v>
      </c>
      <c r="N38">
        <v>169200</v>
      </c>
      <c r="O38">
        <v>23905</v>
      </c>
      <c r="P38">
        <v>30181</v>
      </c>
      <c r="Q38">
        <v>747</v>
      </c>
      <c r="R38">
        <f>SUM(Table13[[#This Row],[htmlResponseBytes]:[otherResponseBytes]])</f>
        <v>231132</v>
      </c>
      <c r="S38">
        <v>3</v>
      </c>
      <c r="T38">
        <v>1</v>
      </c>
      <c r="U38">
        <v>0</v>
      </c>
      <c r="V38">
        <v>0</v>
      </c>
      <c r="W38">
        <v>0</v>
      </c>
      <c r="X38">
        <v>0</v>
      </c>
      <c r="Y38">
        <v>1</v>
      </c>
      <c r="Z38">
        <v>0</v>
      </c>
      <c r="AA38">
        <v>1</v>
      </c>
      <c r="AB38">
        <v>1</v>
      </c>
      <c r="AC38">
        <v>0</v>
      </c>
      <c r="AD38">
        <v>1</v>
      </c>
    </row>
    <row r="39" spans="1:30" x14ac:dyDescent="0.2">
      <c r="A39">
        <v>19</v>
      </c>
      <c r="B39" t="s">
        <v>614</v>
      </c>
      <c r="C39">
        <v>200</v>
      </c>
      <c r="D39">
        <v>87</v>
      </c>
      <c r="E39" s="24">
        <v>42934.589583333334</v>
      </c>
      <c r="F39" s="24">
        <v>42934.589629629627</v>
      </c>
      <c r="G39">
        <v>3.82</v>
      </c>
      <c r="H39">
        <v>134</v>
      </c>
      <c r="I39">
        <v>33</v>
      </c>
      <c r="J39">
        <v>19083</v>
      </c>
      <c r="K39">
        <v>82</v>
      </c>
      <c r="L39">
        <v>230335</v>
      </c>
      <c r="M39" t="s">
        <v>56</v>
      </c>
      <c r="N39">
        <v>255496</v>
      </c>
      <c r="O39">
        <v>580130</v>
      </c>
      <c r="P39">
        <v>1924516</v>
      </c>
      <c r="Q39">
        <v>45016</v>
      </c>
      <c r="R39">
        <f>SUM(Table13[[#This Row],[htmlResponseBytes]:[otherResponseBytes]])</f>
        <v>3035493</v>
      </c>
      <c r="S39">
        <v>21</v>
      </c>
      <c r="T39">
        <v>3</v>
      </c>
      <c r="U39">
        <v>0</v>
      </c>
      <c r="V39">
        <v>1</v>
      </c>
      <c r="W39">
        <v>0</v>
      </c>
      <c r="X39">
        <v>0</v>
      </c>
      <c r="Y39">
        <v>1</v>
      </c>
      <c r="Z39">
        <v>0</v>
      </c>
      <c r="AA39">
        <v>1</v>
      </c>
      <c r="AB39">
        <v>1</v>
      </c>
      <c r="AC39">
        <v>0</v>
      </c>
      <c r="AD39">
        <v>1</v>
      </c>
    </row>
    <row r="40" spans="1:30" x14ac:dyDescent="0.2">
      <c r="A40">
        <v>313</v>
      </c>
      <c r="B40" t="s">
        <v>615</v>
      </c>
      <c r="C40">
        <v>200</v>
      </c>
      <c r="D40">
        <v>87</v>
      </c>
      <c r="E40" s="24">
        <v>42934.615925925929</v>
      </c>
      <c r="F40" s="24">
        <v>42934.615949074076</v>
      </c>
      <c r="G40">
        <v>1.95</v>
      </c>
      <c r="H40">
        <v>39</v>
      </c>
      <c r="I40">
        <v>4</v>
      </c>
      <c r="J40">
        <v>4006</v>
      </c>
      <c r="K40">
        <v>37</v>
      </c>
      <c r="L40">
        <v>38829</v>
      </c>
      <c r="M40" t="s">
        <v>56</v>
      </c>
      <c r="N40">
        <v>98557</v>
      </c>
      <c r="O40">
        <v>2028962</v>
      </c>
      <c r="P40">
        <v>218095</v>
      </c>
      <c r="Q40" t="s">
        <v>56</v>
      </c>
      <c r="R40">
        <f>SUM(Table13[[#This Row],[htmlResponseBytes]:[otherResponseBytes]])</f>
        <v>2384443</v>
      </c>
      <c r="S40">
        <v>6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1</v>
      </c>
      <c r="AB40">
        <v>1</v>
      </c>
      <c r="AC40">
        <v>0</v>
      </c>
      <c r="AD40">
        <v>1</v>
      </c>
    </row>
    <row r="41" spans="1:30" x14ac:dyDescent="0.2">
      <c r="A41">
        <v>531</v>
      </c>
      <c r="B41" t="s">
        <v>616</v>
      </c>
      <c r="C41">
        <v>200</v>
      </c>
      <c r="D41">
        <v>87</v>
      </c>
      <c r="E41" s="24">
        <v>42934.644895833335</v>
      </c>
      <c r="F41" s="24">
        <v>42934.644907407404</v>
      </c>
      <c r="G41">
        <v>1.03</v>
      </c>
      <c r="H41">
        <v>27</v>
      </c>
      <c r="I41">
        <v>2</v>
      </c>
      <c r="J41">
        <v>2287</v>
      </c>
      <c r="K41">
        <v>24</v>
      </c>
      <c r="L41">
        <v>27896</v>
      </c>
      <c r="M41" t="s">
        <v>56</v>
      </c>
      <c r="N41">
        <v>53003</v>
      </c>
      <c r="O41">
        <v>129127</v>
      </c>
      <c r="P41">
        <v>33540</v>
      </c>
      <c r="Q41">
        <v>436</v>
      </c>
      <c r="R41">
        <f>SUM(Table13[[#This Row],[htmlResponseBytes]:[otherResponseBytes]])</f>
        <v>244002</v>
      </c>
      <c r="S41">
        <v>3</v>
      </c>
      <c r="T41">
        <v>2</v>
      </c>
      <c r="U41">
        <v>1</v>
      </c>
      <c r="V41">
        <v>0</v>
      </c>
      <c r="W41">
        <v>1</v>
      </c>
      <c r="X41">
        <v>1</v>
      </c>
      <c r="Y41">
        <v>0</v>
      </c>
      <c r="Z41">
        <v>0</v>
      </c>
      <c r="AA41">
        <v>1</v>
      </c>
      <c r="AB41">
        <v>1</v>
      </c>
      <c r="AC41">
        <v>0</v>
      </c>
      <c r="AD41">
        <v>0</v>
      </c>
    </row>
    <row r="42" spans="1:30" x14ac:dyDescent="0.2">
      <c r="A42">
        <v>570</v>
      </c>
      <c r="B42" t="s">
        <v>617</v>
      </c>
      <c r="C42">
        <v>200</v>
      </c>
      <c r="D42">
        <v>87</v>
      </c>
      <c r="E42" s="24">
        <v>42934.648043981484</v>
      </c>
      <c r="F42" s="24">
        <v>42934.648078703707</v>
      </c>
      <c r="G42">
        <v>3.14</v>
      </c>
      <c r="H42">
        <v>28</v>
      </c>
      <c r="I42">
        <v>10</v>
      </c>
      <c r="J42">
        <v>6501</v>
      </c>
      <c r="K42">
        <v>19</v>
      </c>
      <c r="L42">
        <v>37254</v>
      </c>
      <c r="M42" t="s">
        <v>56</v>
      </c>
      <c r="N42">
        <v>58635</v>
      </c>
      <c r="O42">
        <v>274095</v>
      </c>
      <c r="P42">
        <v>465444</v>
      </c>
      <c r="Q42">
        <v>4247</v>
      </c>
      <c r="R42">
        <f>SUM(Table13[[#This Row],[htmlResponseBytes]:[otherResponseBytes]])</f>
        <v>839675</v>
      </c>
      <c r="S42">
        <v>12</v>
      </c>
      <c r="T42">
        <v>2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1</v>
      </c>
      <c r="AC42">
        <v>1</v>
      </c>
      <c r="AD42">
        <v>1</v>
      </c>
    </row>
    <row r="43" spans="1:30" x14ac:dyDescent="0.2">
      <c r="A43">
        <v>586</v>
      </c>
      <c r="B43" t="s">
        <v>618</v>
      </c>
      <c r="C43">
        <v>200</v>
      </c>
      <c r="D43">
        <v>87</v>
      </c>
      <c r="E43" s="24">
        <v>42934.649756944447</v>
      </c>
      <c r="F43" s="24">
        <v>42934.64980324074</v>
      </c>
      <c r="G43">
        <v>3.99</v>
      </c>
      <c r="H43">
        <v>49</v>
      </c>
      <c r="I43">
        <v>12</v>
      </c>
      <c r="J43">
        <v>8270</v>
      </c>
      <c r="K43">
        <v>38</v>
      </c>
      <c r="L43">
        <v>51037</v>
      </c>
      <c r="M43" t="s">
        <v>56</v>
      </c>
      <c r="N43">
        <v>1021483</v>
      </c>
      <c r="O43">
        <v>50364</v>
      </c>
      <c r="P43">
        <v>2218293</v>
      </c>
      <c r="Q43">
        <v>1373</v>
      </c>
      <c r="R43">
        <f>SUM(Table13[[#This Row],[htmlResponseBytes]:[otherResponseBytes]])</f>
        <v>3342550</v>
      </c>
      <c r="S43">
        <v>16</v>
      </c>
      <c r="T43">
        <v>5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</v>
      </c>
      <c r="AB43">
        <v>0</v>
      </c>
      <c r="AC43">
        <v>0</v>
      </c>
      <c r="AD43">
        <v>1</v>
      </c>
    </row>
    <row r="44" spans="1:30" x14ac:dyDescent="0.2">
      <c r="A44">
        <v>14</v>
      </c>
      <c r="B44" t="s">
        <v>619</v>
      </c>
      <c r="C44">
        <v>200</v>
      </c>
      <c r="D44">
        <v>86</v>
      </c>
      <c r="E44" s="24">
        <v>42934.589097222219</v>
      </c>
      <c r="F44" s="24">
        <v>42934.589166666665</v>
      </c>
      <c r="G44">
        <v>5.22</v>
      </c>
      <c r="H44">
        <v>36</v>
      </c>
      <c r="I44">
        <v>11</v>
      </c>
      <c r="J44">
        <v>6168</v>
      </c>
      <c r="K44">
        <v>21</v>
      </c>
      <c r="L44">
        <v>87238</v>
      </c>
      <c r="M44">
        <v>1120</v>
      </c>
      <c r="N44">
        <v>62824</v>
      </c>
      <c r="O44">
        <v>498388</v>
      </c>
      <c r="P44">
        <v>342483</v>
      </c>
      <c r="Q44">
        <v>4810</v>
      </c>
      <c r="R44">
        <f>SUM(Table13[[#This Row],[htmlResponseBytes]:[otherResponseBytes]])</f>
        <v>996863</v>
      </c>
      <c r="S44">
        <v>15</v>
      </c>
      <c r="T44">
        <v>2</v>
      </c>
      <c r="U44">
        <v>0</v>
      </c>
      <c r="V44">
        <v>0</v>
      </c>
      <c r="W44">
        <v>0</v>
      </c>
      <c r="X44">
        <v>0</v>
      </c>
      <c r="Y44">
        <v>1</v>
      </c>
      <c r="Z44">
        <v>0</v>
      </c>
      <c r="AA44">
        <v>1</v>
      </c>
      <c r="AB44">
        <v>1</v>
      </c>
      <c r="AC44">
        <v>1</v>
      </c>
      <c r="AD44">
        <v>1</v>
      </c>
    </row>
    <row r="45" spans="1:30" x14ac:dyDescent="0.2">
      <c r="A45">
        <v>49</v>
      </c>
      <c r="B45" t="s">
        <v>620</v>
      </c>
      <c r="C45">
        <v>200</v>
      </c>
      <c r="D45">
        <v>86</v>
      </c>
      <c r="E45" s="24">
        <v>42934.591886574075</v>
      </c>
      <c r="F45" s="24">
        <v>42934.591932870368</v>
      </c>
      <c r="G45">
        <v>3.85</v>
      </c>
      <c r="H45">
        <v>47</v>
      </c>
      <c r="I45">
        <v>20</v>
      </c>
      <c r="J45">
        <v>10829</v>
      </c>
      <c r="K45">
        <v>23</v>
      </c>
      <c r="L45">
        <v>252032</v>
      </c>
      <c r="M45" t="s">
        <v>56</v>
      </c>
      <c r="N45">
        <v>568396</v>
      </c>
      <c r="O45">
        <v>125269</v>
      </c>
      <c r="P45">
        <v>520547</v>
      </c>
      <c r="Q45">
        <v>6216</v>
      </c>
      <c r="R45">
        <f>SUM(Table13[[#This Row],[htmlResponseBytes]:[otherResponseBytes]])</f>
        <v>1472460</v>
      </c>
      <c r="S45">
        <v>15</v>
      </c>
      <c r="T45">
        <v>3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1</v>
      </c>
      <c r="AB45">
        <v>1</v>
      </c>
      <c r="AC45">
        <v>0</v>
      </c>
      <c r="AD45">
        <v>1</v>
      </c>
    </row>
    <row r="46" spans="1:30" x14ac:dyDescent="0.2">
      <c r="A46">
        <v>115</v>
      </c>
      <c r="B46" t="s">
        <v>621</v>
      </c>
      <c r="C46">
        <v>200</v>
      </c>
      <c r="D46">
        <v>86</v>
      </c>
      <c r="E46" s="24">
        <v>42934.597500000003</v>
      </c>
      <c r="F46" s="24">
        <v>42934.59752314815</v>
      </c>
      <c r="G46">
        <v>2.0299999999999998</v>
      </c>
      <c r="H46">
        <v>36</v>
      </c>
      <c r="I46">
        <v>5</v>
      </c>
      <c r="J46">
        <v>2865</v>
      </c>
      <c r="K46">
        <v>32</v>
      </c>
      <c r="L46">
        <v>14366</v>
      </c>
      <c r="M46" t="s">
        <v>56</v>
      </c>
      <c r="N46">
        <v>8028</v>
      </c>
      <c r="O46">
        <v>316021</v>
      </c>
      <c r="P46">
        <v>146903</v>
      </c>
      <c r="Q46">
        <v>1003</v>
      </c>
      <c r="R46">
        <f>SUM(Table13[[#This Row],[htmlResponseBytes]:[otherResponseBytes]])</f>
        <v>486321</v>
      </c>
      <c r="S46">
        <v>5</v>
      </c>
      <c r="T46">
        <v>1</v>
      </c>
      <c r="U46">
        <v>0</v>
      </c>
      <c r="V46">
        <v>0</v>
      </c>
      <c r="W46">
        <v>1</v>
      </c>
      <c r="X46">
        <v>0</v>
      </c>
      <c r="Y46">
        <v>0</v>
      </c>
      <c r="Z46">
        <v>0</v>
      </c>
      <c r="AA46">
        <v>1</v>
      </c>
      <c r="AB46">
        <v>0</v>
      </c>
      <c r="AC46">
        <v>0</v>
      </c>
      <c r="AD46">
        <v>1</v>
      </c>
    </row>
    <row r="47" spans="1:30" x14ac:dyDescent="0.2">
      <c r="A47">
        <v>321</v>
      </c>
      <c r="B47" t="s">
        <v>622</v>
      </c>
      <c r="C47">
        <v>200</v>
      </c>
      <c r="D47">
        <v>86</v>
      </c>
      <c r="E47" s="24">
        <v>42934.616724537038</v>
      </c>
      <c r="F47" s="24">
        <v>42934.616782407407</v>
      </c>
      <c r="G47">
        <v>4.5199999999999996</v>
      </c>
      <c r="H47">
        <v>107</v>
      </c>
      <c r="I47">
        <v>40</v>
      </c>
      <c r="J47">
        <v>37275</v>
      </c>
      <c r="K47">
        <v>54</v>
      </c>
      <c r="L47">
        <v>169954</v>
      </c>
      <c r="M47" t="s">
        <v>56</v>
      </c>
      <c r="N47">
        <v>132949</v>
      </c>
      <c r="O47">
        <v>651975</v>
      </c>
      <c r="P47">
        <v>1126069</v>
      </c>
      <c r="Q47">
        <v>28959</v>
      </c>
      <c r="R47">
        <f>SUM(Table13[[#This Row],[htmlResponseBytes]:[otherResponseBytes]])</f>
        <v>2109906</v>
      </c>
      <c r="S47">
        <v>26</v>
      </c>
      <c r="T47">
        <v>5</v>
      </c>
      <c r="U47">
        <v>0</v>
      </c>
      <c r="V47">
        <v>1</v>
      </c>
      <c r="W47">
        <v>1</v>
      </c>
      <c r="X47">
        <v>0</v>
      </c>
      <c r="Y47">
        <v>0</v>
      </c>
      <c r="Z47">
        <v>1</v>
      </c>
      <c r="AA47">
        <v>1</v>
      </c>
      <c r="AB47">
        <v>1</v>
      </c>
      <c r="AC47">
        <v>0</v>
      </c>
      <c r="AD47">
        <v>1</v>
      </c>
    </row>
    <row r="48" spans="1:30" x14ac:dyDescent="0.2">
      <c r="A48">
        <v>482</v>
      </c>
      <c r="B48" t="s">
        <v>623</v>
      </c>
      <c r="C48">
        <v>200</v>
      </c>
      <c r="D48">
        <v>86</v>
      </c>
      <c r="E48" s="24">
        <v>42934.637696759259</v>
      </c>
      <c r="F48" s="24">
        <v>42934.637719907405</v>
      </c>
      <c r="G48">
        <v>1.82</v>
      </c>
      <c r="H48">
        <v>8</v>
      </c>
      <c r="I48">
        <v>3</v>
      </c>
      <c r="J48">
        <v>1903</v>
      </c>
      <c r="K48">
        <v>6</v>
      </c>
      <c r="L48">
        <v>16320</v>
      </c>
      <c r="M48" t="s">
        <v>56</v>
      </c>
      <c r="N48">
        <v>76887</v>
      </c>
      <c r="O48">
        <v>14785</v>
      </c>
      <c r="P48">
        <v>268275</v>
      </c>
      <c r="Q48">
        <v>1770</v>
      </c>
      <c r="R48">
        <f>SUM(Table13[[#This Row],[htmlResponseBytes]:[otherResponseBytes]])</f>
        <v>378037</v>
      </c>
      <c r="S48">
        <v>2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</v>
      </c>
      <c r="AB48">
        <v>0</v>
      </c>
      <c r="AC48">
        <v>1</v>
      </c>
      <c r="AD48">
        <v>0</v>
      </c>
    </row>
    <row r="49" spans="1:30" x14ac:dyDescent="0.2">
      <c r="A49">
        <v>38</v>
      </c>
      <c r="B49" t="s">
        <v>624</v>
      </c>
      <c r="C49">
        <v>200</v>
      </c>
      <c r="D49">
        <v>85</v>
      </c>
      <c r="E49" s="24">
        <v>42934.590960648151</v>
      </c>
      <c r="F49" s="24">
        <v>42934.590983796297</v>
      </c>
      <c r="G49">
        <v>2.19</v>
      </c>
      <c r="H49">
        <v>64</v>
      </c>
      <c r="I49">
        <v>6</v>
      </c>
      <c r="J49">
        <v>8470</v>
      </c>
      <c r="K49">
        <v>61</v>
      </c>
      <c r="L49">
        <v>93908</v>
      </c>
      <c r="M49" t="s">
        <v>56</v>
      </c>
      <c r="N49">
        <v>263466</v>
      </c>
      <c r="O49">
        <v>673537</v>
      </c>
      <c r="P49">
        <v>405080</v>
      </c>
      <c r="Q49">
        <v>394</v>
      </c>
      <c r="R49">
        <f>SUM(Table13[[#This Row],[htmlResponseBytes]:[otherResponseBytes]])</f>
        <v>1436385</v>
      </c>
      <c r="S49">
        <v>8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1</v>
      </c>
      <c r="AB49">
        <v>1</v>
      </c>
      <c r="AC49">
        <v>0</v>
      </c>
      <c r="AD49">
        <v>1</v>
      </c>
    </row>
    <row r="50" spans="1:30" x14ac:dyDescent="0.2">
      <c r="A50">
        <v>39</v>
      </c>
      <c r="B50" t="s">
        <v>625</v>
      </c>
      <c r="C50">
        <v>200</v>
      </c>
      <c r="D50">
        <v>85</v>
      </c>
      <c r="E50" s="24">
        <v>42934.590983796297</v>
      </c>
      <c r="F50" s="24">
        <v>42934.590995370374</v>
      </c>
      <c r="G50">
        <v>1.28</v>
      </c>
      <c r="H50">
        <v>94</v>
      </c>
      <c r="I50">
        <v>7</v>
      </c>
      <c r="J50">
        <v>7207</v>
      </c>
      <c r="K50">
        <v>90</v>
      </c>
      <c r="L50">
        <v>74799</v>
      </c>
      <c r="M50" t="s">
        <v>56</v>
      </c>
      <c r="N50">
        <v>162319</v>
      </c>
      <c r="O50">
        <v>475958</v>
      </c>
      <c r="P50">
        <v>238623</v>
      </c>
      <c r="Q50">
        <v>690</v>
      </c>
      <c r="R50">
        <f>SUM(Table13[[#This Row],[htmlResponseBytes]:[otherResponseBytes]])</f>
        <v>952389</v>
      </c>
      <c r="S50">
        <v>9</v>
      </c>
      <c r="T50">
        <v>1</v>
      </c>
      <c r="U50">
        <v>0</v>
      </c>
      <c r="V50">
        <v>0</v>
      </c>
      <c r="W50">
        <v>0</v>
      </c>
      <c r="X50">
        <v>1</v>
      </c>
      <c r="Y50">
        <v>0</v>
      </c>
      <c r="Z50">
        <v>1</v>
      </c>
      <c r="AA50">
        <v>1</v>
      </c>
      <c r="AB50">
        <v>1</v>
      </c>
      <c r="AC50">
        <v>0</v>
      </c>
      <c r="AD50">
        <v>1</v>
      </c>
    </row>
    <row r="51" spans="1:30" x14ac:dyDescent="0.2">
      <c r="A51">
        <v>79</v>
      </c>
      <c r="B51" t="s">
        <v>626</v>
      </c>
      <c r="C51">
        <v>200</v>
      </c>
      <c r="D51">
        <v>85</v>
      </c>
      <c r="E51" s="24">
        <v>42934.594652777778</v>
      </c>
      <c r="F51" s="24">
        <v>42934.594722222224</v>
      </c>
      <c r="G51">
        <v>6.2</v>
      </c>
      <c r="H51">
        <v>97</v>
      </c>
      <c r="I51">
        <v>31</v>
      </c>
      <c r="J51">
        <v>16622</v>
      </c>
      <c r="K51">
        <v>71</v>
      </c>
      <c r="L51">
        <v>1019279</v>
      </c>
      <c r="M51">
        <v>136815</v>
      </c>
      <c r="N51">
        <v>273123</v>
      </c>
      <c r="O51">
        <v>289926</v>
      </c>
      <c r="P51">
        <v>1778900</v>
      </c>
      <c r="Q51">
        <v>3984</v>
      </c>
      <c r="R51">
        <f>SUM(Table13[[#This Row],[htmlResponseBytes]:[otherResponseBytes]])</f>
        <v>3502027</v>
      </c>
      <c r="S51">
        <v>37</v>
      </c>
      <c r="T51">
        <v>9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1</v>
      </c>
      <c r="AB51">
        <v>1</v>
      </c>
      <c r="AC51">
        <v>0</v>
      </c>
      <c r="AD51">
        <v>1</v>
      </c>
    </row>
    <row r="52" spans="1:30" x14ac:dyDescent="0.2">
      <c r="A52">
        <v>259</v>
      </c>
      <c r="B52" t="s">
        <v>627</v>
      </c>
      <c r="C52">
        <v>200</v>
      </c>
      <c r="D52">
        <v>85</v>
      </c>
      <c r="E52" s="24">
        <v>42934.610648148147</v>
      </c>
      <c r="F52" s="24">
        <v>42934.610682870371</v>
      </c>
      <c r="G52">
        <v>3.15</v>
      </c>
      <c r="H52">
        <v>17</v>
      </c>
      <c r="I52">
        <v>3</v>
      </c>
      <c r="J52">
        <v>1312</v>
      </c>
      <c r="K52">
        <v>13</v>
      </c>
      <c r="L52">
        <v>14650</v>
      </c>
      <c r="M52">
        <v>67308</v>
      </c>
      <c r="N52">
        <v>601058</v>
      </c>
      <c r="O52">
        <v>2282102</v>
      </c>
      <c r="P52">
        <v>2432929</v>
      </c>
      <c r="Q52">
        <v>650</v>
      </c>
      <c r="R52">
        <f>SUM(Table13[[#This Row],[htmlResponseBytes]:[otherResponseBytes]])</f>
        <v>5398697</v>
      </c>
      <c r="S52">
        <v>7</v>
      </c>
      <c r="T52">
        <v>3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>
        <v>1</v>
      </c>
    </row>
    <row r="53" spans="1:30" x14ac:dyDescent="0.2">
      <c r="A53">
        <v>397</v>
      </c>
      <c r="B53" t="s">
        <v>628</v>
      </c>
      <c r="C53">
        <v>200</v>
      </c>
      <c r="D53">
        <v>85</v>
      </c>
      <c r="E53" s="24">
        <v>42934.623912037037</v>
      </c>
      <c r="F53" s="24">
        <v>42934.623935185184</v>
      </c>
      <c r="G53">
        <v>2.4</v>
      </c>
      <c r="H53">
        <v>11</v>
      </c>
      <c r="I53">
        <v>8</v>
      </c>
      <c r="J53">
        <v>2029</v>
      </c>
      <c r="K53">
        <v>3</v>
      </c>
      <c r="L53">
        <v>5959</v>
      </c>
      <c r="M53">
        <v>945</v>
      </c>
      <c r="N53" t="s">
        <v>56</v>
      </c>
      <c r="O53">
        <v>479</v>
      </c>
      <c r="P53">
        <v>188758</v>
      </c>
      <c r="Q53">
        <v>2013</v>
      </c>
      <c r="R53">
        <f>SUM(Table13[[#This Row],[htmlResponseBytes]:[otherResponseBytes]])</f>
        <v>198154</v>
      </c>
      <c r="S53">
        <v>3</v>
      </c>
      <c r="T53" t="s">
        <v>56</v>
      </c>
      <c r="U53">
        <v>0</v>
      </c>
      <c r="V53">
        <v>0</v>
      </c>
      <c r="W53">
        <v>1</v>
      </c>
      <c r="X53">
        <v>0</v>
      </c>
      <c r="Y53">
        <v>0</v>
      </c>
      <c r="Z53">
        <v>0</v>
      </c>
      <c r="AA53">
        <v>1</v>
      </c>
      <c r="AB53">
        <v>0</v>
      </c>
      <c r="AC53">
        <v>1</v>
      </c>
      <c r="AD53">
        <v>1</v>
      </c>
    </row>
    <row r="54" spans="1:30" x14ac:dyDescent="0.2">
      <c r="A54">
        <v>420</v>
      </c>
      <c r="B54" t="s">
        <v>629</v>
      </c>
      <c r="C54">
        <v>200</v>
      </c>
      <c r="D54">
        <v>85</v>
      </c>
      <c r="E54" s="24">
        <v>42934.62641203704</v>
      </c>
      <c r="F54" s="24">
        <v>42934.626458333332</v>
      </c>
      <c r="G54">
        <v>4.53</v>
      </c>
      <c r="H54">
        <v>96</v>
      </c>
      <c r="I54">
        <v>18</v>
      </c>
      <c r="J54">
        <v>17528</v>
      </c>
      <c r="K54">
        <v>76</v>
      </c>
      <c r="L54">
        <v>315905</v>
      </c>
      <c r="M54" t="s">
        <v>56</v>
      </c>
      <c r="N54">
        <v>228905</v>
      </c>
      <c r="O54">
        <v>189237</v>
      </c>
      <c r="P54">
        <v>2574690</v>
      </c>
      <c r="Q54">
        <v>849</v>
      </c>
      <c r="R54">
        <f>SUM(Table13[[#This Row],[htmlResponseBytes]:[otherResponseBytes]])</f>
        <v>3309586</v>
      </c>
      <c r="S54">
        <v>36</v>
      </c>
      <c r="T54">
        <v>6</v>
      </c>
      <c r="U54">
        <v>0</v>
      </c>
      <c r="V54">
        <v>0</v>
      </c>
      <c r="W54">
        <v>0</v>
      </c>
      <c r="X54">
        <v>0</v>
      </c>
      <c r="Y54">
        <v>1</v>
      </c>
      <c r="Z54">
        <v>1</v>
      </c>
      <c r="AA54">
        <v>1</v>
      </c>
      <c r="AB54">
        <v>1</v>
      </c>
      <c r="AC54">
        <v>0</v>
      </c>
      <c r="AD54">
        <v>1</v>
      </c>
    </row>
    <row r="55" spans="1:30" x14ac:dyDescent="0.2">
      <c r="A55">
        <v>464</v>
      </c>
      <c r="B55" t="s">
        <v>630</v>
      </c>
      <c r="C55">
        <v>200</v>
      </c>
      <c r="D55">
        <v>85</v>
      </c>
      <c r="E55" s="24">
        <v>42934.63008101852</v>
      </c>
      <c r="F55" s="24">
        <v>42934.630127314813</v>
      </c>
      <c r="G55">
        <v>4.42</v>
      </c>
      <c r="H55">
        <v>35</v>
      </c>
      <c r="I55">
        <v>12</v>
      </c>
      <c r="J55">
        <v>4050</v>
      </c>
      <c r="K55">
        <v>26</v>
      </c>
      <c r="L55">
        <v>27851</v>
      </c>
      <c r="M55" t="s">
        <v>56</v>
      </c>
      <c r="N55">
        <v>316834</v>
      </c>
      <c r="O55">
        <v>19315</v>
      </c>
      <c r="P55">
        <v>1338533</v>
      </c>
      <c r="Q55">
        <v>87215</v>
      </c>
      <c r="R55">
        <f>SUM(Table13[[#This Row],[htmlResponseBytes]:[otherResponseBytes]])</f>
        <v>1789748</v>
      </c>
      <c r="S55">
        <v>16</v>
      </c>
      <c r="T55">
        <v>7</v>
      </c>
      <c r="U55">
        <v>0</v>
      </c>
      <c r="V55">
        <v>0</v>
      </c>
      <c r="W55">
        <v>0</v>
      </c>
      <c r="X55">
        <v>1</v>
      </c>
      <c r="Y55">
        <v>0</v>
      </c>
      <c r="Z55">
        <v>1</v>
      </c>
      <c r="AA55">
        <v>1</v>
      </c>
      <c r="AB55">
        <v>1</v>
      </c>
      <c r="AC55">
        <v>0</v>
      </c>
      <c r="AD55">
        <v>1</v>
      </c>
    </row>
    <row r="56" spans="1:30" x14ac:dyDescent="0.2">
      <c r="A56">
        <v>496</v>
      </c>
      <c r="B56" t="s">
        <v>631</v>
      </c>
      <c r="C56">
        <v>200</v>
      </c>
      <c r="D56">
        <v>85</v>
      </c>
      <c r="E56" s="24">
        <v>42934.639606481483</v>
      </c>
      <c r="F56" s="24">
        <v>42934.639780092592</v>
      </c>
      <c r="G56">
        <v>14.81</v>
      </c>
      <c r="H56">
        <v>156</v>
      </c>
      <c r="I56">
        <v>29</v>
      </c>
      <c r="J56">
        <v>34284</v>
      </c>
      <c r="K56">
        <v>105</v>
      </c>
      <c r="L56">
        <v>143197</v>
      </c>
      <c r="M56">
        <v>11300</v>
      </c>
      <c r="N56">
        <v>433182</v>
      </c>
      <c r="O56">
        <v>603947</v>
      </c>
      <c r="P56">
        <v>2319010</v>
      </c>
      <c r="Q56">
        <v>326541</v>
      </c>
      <c r="R56">
        <f>SUM(Table13[[#This Row],[htmlResponseBytes]:[otherResponseBytes]])</f>
        <v>3837177</v>
      </c>
      <c r="S56">
        <v>60</v>
      </c>
      <c r="T56">
        <v>24</v>
      </c>
      <c r="U56">
        <v>0</v>
      </c>
      <c r="V56">
        <v>1</v>
      </c>
      <c r="W56">
        <v>1</v>
      </c>
      <c r="X56">
        <v>1</v>
      </c>
      <c r="Y56">
        <v>0</v>
      </c>
      <c r="Z56">
        <v>1</v>
      </c>
      <c r="AA56">
        <v>1</v>
      </c>
      <c r="AB56">
        <v>0</v>
      </c>
      <c r="AC56">
        <v>0</v>
      </c>
      <c r="AD56">
        <v>1</v>
      </c>
    </row>
    <row r="57" spans="1:30" x14ac:dyDescent="0.2">
      <c r="A57">
        <v>15</v>
      </c>
      <c r="B57" t="s">
        <v>632</v>
      </c>
      <c r="C57">
        <v>200</v>
      </c>
      <c r="D57">
        <v>84</v>
      </c>
      <c r="E57" s="24">
        <v>42934.589166666665</v>
      </c>
      <c r="F57" s="24">
        <v>42934.589189814818</v>
      </c>
      <c r="G57">
        <v>2.46</v>
      </c>
      <c r="H57">
        <v>25</v>
      </c>
      <c r="I57">
        <v>6</v>
      </c>
      <c r="J57">
        <v>3789</v>
      </c>
      <c r="K57">
        <v>14</v>
      </c>
      <c r="L57">
        <v>54897</v>
      </c>
      <c r="M57" t="s">
        <v>56</v>
      </c>
      <c r="N57" t="s">
        <v>56</v>
      </c>
      <c r="O57">
        <v>362949</v>
      </c>
      <c r="P57">
        <v>1152678</v>
      </c>
      <c r="Q57">
        <v>1782</v>
      </c>
      <c r="R57">
        <f>SUM(Table13[[#This Row],[htmlResponseBytes]:[otherResponseBytes]])</f>
        <v>1572306</v>
      </c>
      <c r="S57">
        <v>7</v>
      </c>
      <c r="T57" t="s">
        <v>56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</v>
      </c>
      <c r="AB57">
        <v>1</v>
      </c>
      <c r="AC57">
        <v>1</v>
      </c>
      <c r="AD57">
        <v>1</v>
      </c>
    </row>
    <row r="58" spans="1:30" x14ac:dyDescent="0.2">
      <c r="A58">
        <v>29</v>
      </c>
      <c r="B58" t="s">
        <v>633</v>
      </c>
      <c r="C58">
        <v>200</v>
      </c>
      <c r="D58">
        <v>84</v>
      </c>
      <c r="E58" s="24">
        <v>42934.590405092589</v>
      </c>
      <c r="F58" s="24">
        <v>42934.590416666666</v>
      </c>
      <c r="G58">
        <v>1.01</v>
      </c>
      <c r="H58">
        <v>26</v>
      </c>
      <c r="I58">
        <v>3</v>
      </c>
      <c r="J58">
        <v>5300</v>
      </c>
      <c r="K58">
        <v>21</v>
      </c>
      <c r="L58">
        <v>24470</v>
      </c>
      <c r="M58">
        <v>267</v>
      </c>
      <c r="N58">
        <v>509828</v>
      </c>
      <c r="O58">
        <v>83992</v>
      </c>
      <c r="P58">
        <v>309733</v>
      </c>
      <c r="Q58">
        <v>432</v>
      </c>
      <c r="R58">
        <f>SUM(Table13[[#This Row],[htmlResponseBytes]:[otherResponseBytes]])</f>
        <v>928722</v>
      </c>
      <c r="S58">
        <v>6</v>
      </c>
      <c r="T58">
        <v>6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1</v>
      </c>
      <c r="AB58">
        <v>1</v>
      </c>
      <c r="AC58">
        <v>0</v>
      </c>
      <c r="AD58">
        <v>1</v>
      </c>
    </row>
    <row r="59" spans="1:30" x14ac:dyDescent="0.2">
      <c r="A59">
        <v>113</v>
      </c>
      <c r="B59" t="s">
        <v>634</v>
      </c>
      <c r="C59">
        <v>200</v>
      </c>
      <c r="D59">
        <v>84</v>
      </c>
      <c r="E59" s="24">
        <v>42934.597372685188</v>
      </c>
      <c r="F59" s="24">
        <v>42934.597395833334</v>
      </c>
      <c r="G59">
        <v>2.17</v>
      </c>
      <c r="H59">
        <v>71</v>
      </c>
      <c r="I59">
        <v>7</v>
      </c>
      <c r="J59">
        <v>9347</v>
      </c>
      <c r="K59">
        <v>67</v>
      </c>
      <c r="L59">
        <v>61936</v>
      </c>
      <c r="M59" t="s">
        <v>56</v>
      </c>
      <c r="N59">
        <v>138772</v>
      </c>
      <c r="O59">
        <v>1007031</v>
      </c>
      <c r="P59">
        <v>299817</v>
      </c>
      <c r="Q59">
        <v>389</v>
      </c>
      <c r="R59">
        <f>SUM(Table13[[#This Row],[htmlResponseBytes]:[otherResponseBytes]])</f>
        <v>1507945</v>
      </c>
      <c r="S59">
        <v>9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1</v>
      </c>
      <c r="AB59">
        <v>1</v>
      </c>
      <c r="AC59">
        <v>0</v>
      </c>
      <c r="AD59">
        <v>1</v>
      </c>
    </row>
    <row r="60" spans="1:30" x14ac:dyDescent="0.2">
      <c r="A60">
        <v>132</v>
      </c>
      <c r="B60" t="s">
        <v>635</v>
      </c>
      <c r="C60">
        <v>200</v>
      </c>
      <c r="D60">
        <v>84</v>
      </c>
      <c r="E60" s="24">
        <v>42934.598622685182</v>
      </c>
      <c r="F60" s="24">
        <v>42934.598634259259</v>
      </c>
      <c r="G60">
        <v>0.94</v>
      </c>
      <c r="H60">
        <v>26</v>
      </c>
      <c r="I60">
        <v>4</v>
      </c>
      <c r="J60">
        <v>5324</v>
      </c>
      <c r="K60">
        <v>20</v>
      </c>
      <c r="L60">
        <v>24648</v>
      </c>
      <c r="M60">
        <v>267</v>
      </c>
      <c r="N60">
        <v>509829</v>
      </c>
      <c r="O60">
        <v>83964</v>
      </c>
      <c r="P60">
        <v>309733</v>
      </c>
      <c r="Q60">
        <v>310</v>
      </c>
      <c r="R60">
        <f>SUM(Table13[[#This Row],[htmlResponseBytes]:[otherResponseBytes]])</f>
        <v>928751</v>
      </c>
      <c r="S60">
        <v>6</v>
      </c>
      <c r="T60">
        <v>6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1</v>
      </c>
      <c r="AB60">
        <v>1</v>
      </c>
      <c r="AC60">
        <v>0</v>
      </c>
      <c r="AD60">
        <v>1</v>
      </c>
    </row>
    <row r="61" spans="1:30" x14ac:dyDescent="0.2">
      <c r="A61">
        <v>189</v>
      </c>
      <c r="B61" t="s">
        <v>636</v>
      </c>
      <c r="C61">
        <v>200</v>
      </c>
      <c r="D61">
        <v>84</v>
      </c>
      <c r="E61" s="24">
        <v>42934.604351851849</v>
      </c>
      <c r="F61" s="24">
        <v>42934.604467592595</v>
      </c>
      <c r="G61">
        <v>9.9600000000000009</v>
      </c>
      <c r="H61">
        <v>117</v>
      </c>
      <c r="I61">
        <v>41</v>
      </c>
      <c r="J61">
        <v>40364</v>
      </c>
      <c r="K61">
        <v>61</v>
      </c>
      <c r="L61">
        <v>331422</v>
      </c>
      <c r="M61" t="s">
        <v>56</v>
      </c>
      <c r="N61">
        <v>138058</v>
      </c>
      <c r="O61">
        <v>166570</v>
      </c>
      <c r="P61">
        <v>1833998</v>
      </c>
      <c r="Q61">
        <v>18822</v>
      </c>
      <c r="R61">
        <f>SUM(Table13[[#This Row],[htmlResponseBytes]:[otherResponseBytes]])</f>
        <v>2488870</v>
      </c>
      <c r="S61">
        <v>27</v>
      </c>
      <c r="T61">
        <v>5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1</v>
      </c>
      <c r="AB61">
        <v>1</v>
      </c>
      <c r="AC61">
        <v>1</v>
      </c>
      <c r="AD61">
        <v>1</v>
      </c>
    </row>
    <row r="62" spans="1:30" x14ac:dyDescent="0.2">
      <c r="A62">
        <v>255</v>
      </c>
      <c r="B62" t="s">
        <v>637</v>
      </c>
      <c r="C62">
        <v>200</v>
      </c>
      <c r="D62">
        <v>84</v>
      </c>
      <c r="E62" s="24">
        <v>42934.610185185185</v>
      </c>
      <c r="F62" s="24">
        <v>42934.610439814816</v>
      </c>
      <c r="G62">
        <v>22.22</v>
      </c>
      <c r="H62">
        <v>126</v>
      </c>
      <c r="I62">
        <v>36</v>
      </c>
      <c r="J62">
        <v>40226</v>
      </c>
      <c r="K62">
        <v>70</v>
      </c>
      <c r="L62">
        <v>265402</v>
      </c>
      <c r="M62" t="s">
        <v>56</v>
      </c>
      <c r="N62">
        <v>335246</v>
      </c>
      <c r="O62">
        <v>444385</v>
      </c>
      <c r="P62">
        <v>2731519</v>
      </c>
      <c r="Q62">
        <v>26652</v>
      </c>
      <c r="R62">
        <f>SUM(Table13[[#This Row],[htmlResponseBytes]:[otherResponseBytes]])</f>
        <v>3803204</v>
      </c>
      <c r="S62">
        <v>38</v>
      </c>
      <c r="T62">
        <v>7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1</v>
      </c>
      <c r="AB62">
        <v>1</v>
      </c>
      <c r="AC62">
        <v>0</v>
      </c>
      <c r="AD62">
        <v>1</v>
      </c>
    </row>
    <row r="63" spans="1:30" x14ac:dyDescent="0.2">
      <c r="A63">
        <v>431</v>
      </c>
      <c r="B63" t="s">
        <v>638</v>
      </c>
      <c r="C63">
        <v>200</v>
      </c>
      <c r="D63">
        <v>84</v>
      </c>
      <c r="E63" s="24">
        <v>42934.62740740741</v>
      </c>
      <c r="F63" s="24">
        <v>42934.627442129633</v>
      </c>
      <c r="G63">
        <v>2.2999999999999998</v>
      </c>
      <c r="H63">
        <v>27</v>
      </c>
      <c r="I63">
        <v>11</v>
      </c>
      <c r="J63">
        <v>5621</v>
      </c>
      <c r="K63">
        <v>15</v>
      </c>
      <c r="L63">
        <v>88907</v>
      </c>
      <c r="M63" t="s">
        <v>56</v>
      </c>
      <c r="N63">
        <v>519480</v>
      </c>
      <c r="O63">
        <v>184696</v>
      </c>
      <c r="P63">
        <v>356833</v>
      </c>
      <c r="Q63">
        <v>3248</v>
      </c>
      <c r="R63">
        <f>SUM(Table13[[#This Row],[htmlResponseBytes]:[otherResponseBytes]])</f>
        <v>1153164</v>
      </c>
      <c r="S63">
        <v>10</v>
      </c>
      <c r="T63">
        <v>2</v>
      </c>
      <c r="U63">
        <v>0</v>
      </c>
      <c r="V63">
        <v>1</v>
      </c>
      <c r="W63">
        <v>0</v>
      </c>
      <c r="X63">
        <v>0</v>
      </c>
      <c r="Y63">
        <v>0</v>
      </c>
      <c r="Z63">
        <v>0</v>
      </c>
      <c r="AA63">
        <v>1</v>
      </c>
      <c r="AB63">
        <v>1</v>
      </c>
      <c r="AC63">
        <v>1</v>
      </c>
      <c r="AD63">
        <v>1</v>
      </c>
    </row>
    <row r="64" spans="1:30" x14ac:dyDescent="0.2">
      <c r="A64">
        <v>456</v>
      </c>
      <c r="B64" t="s">
        <v>639</v>
      </c>
      <c r="C64">
        <v>200</v>
      </c>
      <c r="D64">
        <v>84</v>
      </c>
      <c r="E64" s="24">
        <v>42934.629583333335</v>
      </c>
      <c r="F64" s="24">
        <v>42934.629594907405</v>
      </c>
      <c r="G64">
        <v>0.99</v>
      </c>
      <c r="H64">
        <v>25</v>
      </c>
      <c r="I64">
        <v>3</v>
      </c>
      <c r="J64">
        <v>2177</v>
      </c>
      <c r="K64">
        <v>21</v>
      </c>
      <c r="L64">
        <v>11960</v>
      </c>
      <c r="M64" t="s">
        <v>56</v>
      </c>
      <c r="N64">
        <v>91953</v>
      </c>
      <c r="O64">
        <v>14782</v>
      </c>
      <c r="P64">
        <v>231250</v>
      </c>
      <c r="Q64">
        <v>161</v>
      </c>
      <c r="R64">
        <f>SUM(Table13[[#This Row],[htmlResponseBytes]:[otherResponseBytes]])</f>
        <v>350106</v>
      </c>
      <c r="S64">
        <v>11</v>
      </c>
      <c r="T64">
        <v>5</v>
      </c>
      <c r="U64">
        <v>0</v>
      </c>
      <c r="V64">
        <v>0</v>
      </c>
      <c r="W64">
        <v>0</v>
      </c>
      <c r="X64">
        <v>1</v>
      </c>
      <c r="Y64">
        <v>0</v>
      </c>
      <c r="Z64">
        <v>1</v>
      </c>
      <c r="AA64">
        <v>1</v>
      </c>
      <c r="AB64">
        <v>1</v>
      </c>
      <c r="AC64">
        <v>0</v>
      </c>
      <c r="AD64">
        <v>1</v>
      </c>
    </row>
    <row r="65" spans="1:30" x14ac:dyDescent="0.2">
      <c r="A65">
        <v>492</v>
      </c>
      <c r="B65" t="s">
        <v>640</v>
      </c>
      <c r="C65">
        <v>200</v>
      </c>
      <c r="D65">
        <v>84</v>
      </c>
      <c r="E65" s="24">
        <v>42934.639340277776</v>
      </c>
      <c r="F65" s="24">
        <v>42934.639351851853</v>
      </c>
      <c r="G65">
        <v>1.1399999999999999</v>
      </c>
      <c r="H65">
        <v>26</v>
      </c>
      <c r="I65">
        <v>4</v>
      </c>
      <c r="J65">
        <v>5325</v>
      </c>
      <c r="K65">
        <v>22</v>
      </c>
      <c r="L65">
        <v>24647</v>
      </c>
      <c r="M65">
        <v>267</v>
      </c>
      <c r="N65">
        <v>509829</v>
      </c>
      <c r="O65">
        <v>84021</v>
      </c>
      <c r="P65">
        <v>309735</v>
      </c>
      <c r="Q65">
        <v>274</v>
      </c>
      <c r="R65">
        <f>SUM(Table13[[#This Row],[htmlResponseBytes]:[otherResponseBytes]])</f>
        <v>928773</v>
      </c>
      <c r="S65">
        <v>6</v>
      </c>
      <c r="T65">
        <v>6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1</v>
      </c>
      <c r="AB65">
        <v>1</v>
      </c>
      <c r="AC65">
        <v>0</v>
      </c>
      <c r="AD65">
        <v>1</v>
      </c>
    </row>
    <row r="66" spans="1:30" x14ac:dyDescent="0.2">
      <c r="A66">
        <v>559</v>
      </c>
      <c r="B66" t="s">
        <v>641</v>
      </c>
      <c r="C66">
        <v>200</v>
      </c>
      <c r="D66">
        <v>84</v>
      </c>
      <c r="E66" s="24">
        <v>42934.647199074076</v>
      </c>
      <c r="F66" s="24">
        <v>42934.647303240738</v>
      </c>
      <c r="G66">
        <v>8.1999999999999993</v>
      </c>
      <c r="H66">
        <v>115</v>
      </c>
      <c r="I66">
        <v>50</v>
      </c>
      <c r="J66">
        <v>24940</v>
      </c>
      <c r="K66">
        <v>47</v>
      </c>
      <c r="L66">
        <v>67472</v>
      </c>
      <c r="M66" t="s">
        <v>56</v>
      </c>
      <c r="N66">
        <v>113120</v>
      </c>
      <c r="O66">
        <v>289606</v>
      </c>
      <c r="P66">
        <v>959531</v>
      </c>
      <c r="Q66">
        <v>175186</v>
      </c>
      <c r="R66">
        <f>SUM(Table13[[#This Row],[htmlResponseBytes]:[otherResponseBytes]])</f>
        <v>1604915</v>
      </c>
      <c r="S66">
        <v>22</v>
      </c>
      <c r="T66">
        <v>6</v>
      </c>
      <c r="U66">
        <v>0</v>
      </c>
      <c r="V66">
        <v>1</v>
      </c>
      <c r="W66">
        <v>0</v>
      </c>
      <c r="X66">
        <v>0</v>
      </c>
      <c r="Y66">
        <v>1</v>
      </c>
      <c r="Z66">
        <v>1</v>
      </c>
      <c r="AA66">
        <v>1</v>
      </c>
      <c r="AB66">
        <v>0</v>
      </c>
      <c r="AC66">
        <v>0</v>
      </c>
      <c r="AD66">
        <v>1</v>
      </c>
    </row>
    <row r="67" spans="1:30" x14ac:dyDescent="0.2">
      <c r="A67">
        <v>562</v>
      </c>
      <c r="B67" t="s">
        <v>642</v>
      </c>
      <c r="C67">
        <v>200</v>
      </c>
      <c r="D67">
        <v>84</v>
      </c>
      <c r="E67" s="24">
        <v>42934.647499999999</v>
      </c>
      <c r="F67" s="24">
        <v>42934.647546296299</v>
      </c>
      <c r="G67">
        <v>3.89</v>
      </c>
      <c r="H67">
        <v>76</v>
      </c>
      <c r="I67">
        <v>19</v>
      </c>
      <c r="J67">
        <v>12042</v>
      </c>
      <c r="K67">
        <v>44</v>
      </c>
      <c r="L67">
        <v>66516</v>
      </c>
      <c r="M67">
        <v>1115</v>
      </c>
      <c r="N67">
        <v>91005</v>
      </c>
      <c r="O67">
        <v>1079944</v>
      </c>
      <c r="P67">
        <v>450939</v>
      </c>
      <c r="Q67">
        <v>5654</v>
      </c>
      <c r="R67">
        <f>SUM(Table13[[#This Row],[htmlResponseBytes]:[otherResponseBytes]])</f>
        <v>1695173</v>
      </c>
      <c r="S67">
        <v>17</v>
      </c>
      <c r="T67">
        <v>5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1</v>
      </c>
      <c r="AB67">
        <v>1</v>
      </c>
      <c r="AC67">
        <v>0</v>
      </c>
      <c r="AD67">
        <v>1</v>
      </c>
    </row>
    <row r="68" spans="1:30" x14ac:dyDescent="0.2">
      <c r="A68">
        <v>43</v>
      </c>
      <c r="B68" t="s">
        <v>643</v>
      </c>
      <c r="C68">
        <v>200</v>
      </c>
      <c r="D68">
        <v>83</v>
      </c>
      <c r="E68" s="24">
        <v>42934.59138888889</v>
      </c>
      <c r="F68" s="24">
        <v>42934.591423611113</v>
      </c>
      <c r="G68">
        <v>2.39</v>
      </c>
      <c r="H68">
        <v>56</v>
      </c>
      <c r="I68">
        <v>4</v>
      </c>
      <c r="J68">
        <v>8899</v>
      </c>
      <c r="K68">
        <v>38</v>
      </c>
      <c r="L68">
        <v>169985</v>
      </c>
      <c r="M68" t="s">
        <v>56</v>
      </c>
      <c r="N68" t="s">
        <v>56</v>
      </c>
      <c r="O68">
        <v>1001388</v>
      </c>
      <c r="P68">
        <v>116985</v>
      </c>
      <c r="Q68">
        <v>2546</v>
      </c>
      <c r="R68">
        <f>SUM(Table13[[#This Row],[htmlResponseBytes]:[otherResponseBytes]])</f>
        <v>1290904</v>
      </c>
      <c r="S68">
        <v>12</v>
      </c>
      <c r="T68" t="s">
        <v>56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1</v>
      </c>
      <c r="AD68">
        <v>0</v>
      </c>
    </row>
    <row r="69" spans="1:30" x14ac:dyDescent="0.2">
      <c r="A69">
        <v>174</v>
      </c>
      <c r="B69" t="s">
        <v>644</v>
      </c>
      <c r="C69">
        <v>200</v>
      </c>
      <c r="D69">
        <v>83</v>
      </c>
      <c r="E69" s="24">
        <v>42934.602754629632</v>
      </c>
      <c r="F69" s="24">
        <v>42934.602812500001</v>
      </c>
      <c r="G69">
        <v>4.25</v>
      </c>
      <c r="H69">
        <v>107</v>
      </c>
      <c r="I69">
        <v>20</v>
      </c>
      <c r="J69">
        <v>14683</v>
      </c>
      <c r="K69">
        <v>93</v>
      </c>
      <c r="L69">
        <v>264877</v>
      </c>
      <c r="M69" t="s">
        <v>56</v>
      </c>
      <c r="N69">
        <v>74119</v>
      </c>
      <c r="O69">
        <v>1108834</v>
      </c>
      <c r="P69">
        <v>776024</v>
      </c>
      <c r="Q69">
        <v>740</v>
      </c>
      <c r="R69">
        <f>SUM(Table13[[#This Row],[htmlResponseBytes]:[otherResponseBytes]])</f>
        <v>2224594</v>
      </c>
      <c r="S69">
        <v>25</v>
      </c>
      <c r="T69">
        <v>4</v>
      </c>
      <c r="U69">
        <v>0</v>
      </c>
      <c r="V69">
        <v>1</v>
      </c>
      <c r="W69">
        <v>0</v>
      </c>
      <c r="X69">
        <v>0</v>
      </c>
      <c r="Y69">
        <v>0</v>
      </c>
      <c r="Z69">
        <v>1</v>
      </c>
      <c r="AA69">
        <v>0</v>
      </c>
      <c r="AB69">
        <v>1</v>
      </c>
      <c r="AC69">
        <v>0</v>
      </c>
      <c r="AD69">
        <v>1</v>
      </c>
    </row>
    <row r="70" spans="1:30" x14ac:dyDescent="0.2">
      <c r="A70">
        <v>179</v>
      </c>
      <c r="B70" t="s">
        <v>645</v>
      </c>
      <c r="C70">
        <v>200</v>
      </c>
      <c r="D70">
        <v>83</v>
      </c>
      <c r="E70" s="24">
        <v>42934.603217592594</v>
      </c>
      <c r="F70" s="24">
        <v>42934.603368055556</v>
      </c>
      <c r="G70">
        <v>12.8</v>
      </c>
      <c r="H70">
        <v>231</v>
      </c>
      <c r="I70">
        <v>73</v>
      </c>
      <c r="J70">
        <v>75195</v>
      </c>
      <c r="K70">
        <v>71</v>
      </c>
      <c r="L70">
        <v>188213</v>
      </c>
      <c r="M70">
        <v>426</v>
      </c>
      <c r="N70">
        <v>107721</v>
      </c>
      <c r="O70">
        <v>257528</v>
      </c>
      <c r="P70">
        <v>1703624</v>
      </c>
      <c r="Q70">
        <v>47790</v>
      </c>
      <c r="R70">
        <f>SUM(Table13[[#This Row],[htmlResponseBytes]:[otherResponseBytes]])</f>
        <v>2305302</v>
      </c>
      <c r="S70">
        <v>65</v>
      </c>
      <c r="T70">
        <v>3</v>
      </c>
      <c r="U70">
        <v>0</v>
      </c>
      <c r="V70">
        <v>1</v>
      </c>
      <c r="W70">
        <v>0</v>
      </c>
      <c r="X70">
        <v>0</v>
      </c>
      <c r="Y70">
        <v>0</v>
      </c>
      <c r="Z70">
        <v>0</v>
      </c>
      <c r="AA70">
        <v>1</v>
      </c>
      <c r="AB70">
        <v>1</v>
      </c>
      <c r="AC70">
        <v>0</v>
      </c>
      <c r="AD70">
        <v>1</v>
      </c>
    </row>
    <row r="71" spans="1:30" x14ac:dyDescent="0.2">
      <c r="A71">
        <v>201</v>
      </c>
      <c r="B71" t="s">
        <v>646</v>
      </c>
      <c r="C71">
        <v>200</v>
      </c>
      <c r="D71">
        <v>83</v>
      </c>
      <c r="E71" s="24">
        <v>42934.60527777778</v>
      </c>
      <c r="F71" s="24">
        <v>42934.605324074073</v>
      </c>
      <c r="G71">
        <v>3.94</v>
      </c>
      <c r="H71">
        <v>47</v>
      </c>
      <c r="I71">
        <v>22</v>
      </c>
      <c r="J71">
        <v>11387</v>
      </c>
      <c r="K71">
        <v>24</v>
      </c>
      <c r="L71">
        <v>102147</v>
      </c>
      <c r="M71" t="s">
        <v>56</v>
      </c>
      <c r="N71">
        <v>119448</v>
      </c>
      <c r="O71">
        <v>400402</v>
      </c>
      <c r="P71">
        <v>568076</v>
      </c>
      <c r="Q71">
        <v>3932</v>
      </c>
      <c r="R71">
        <f>SUM(Table13[[#This Row],[htmlResponseBytes]:[otherResponseBytes]])</f>
        <v>1194005</v>
      </c>
      <c r="S71">
        <v>17</v>
      </c>
      <c r="T71">
        <v>2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1</v>
      </c>
      <c r="AB71">
        <v>1</v>
      </c>
      <c r="AC71">
        <v>0</v>
      </c>
      <c r="AD71">
        <v>1</v>
      </c>
    </row>
    <row r="72" spans="1:30" x14ac:dyDescent="0.2">
      <c r="A72">
        <v>262</v>
      </c>
      <c r="B72" t="s">
        <v>647</v>
      </c>
      <c r="C72">
        <v>200</v>
      </c>
      <c r="D72">
        <v>83</v>
      </c>
      <c r="E72" s="24">
        <v>42934.610902777778</v>
      </c>
      <c r="F72" s="24">
        <v>42934.610914351855</v>
      </c>
      <c r="G72">
        <v>0.56000000000000005</v>
      </c>
      <c r="H72">
        <v>24</v>
      </c>
      <c r="I72">
        <v>2</v>
      </c>
      <c r="J72">
        <v>2100</v>
      </c>
      <c r="K72">
        <v>22</v>
      </c>
      <c r="L72">
        <v>56444</v>
      </c>
      <c r="M72" t="s">
        <v>56</v>
      </c>
      <c r="N72">
        <v>18041</v>
      </c>
      <c r="O72">
        <v>57579</v>
      </c>
      <c r="P72">
        <v>68446</v>
      </c>
      <c r="Q72" t="s">
        <v>56</v>
      </c>
      <c r="R72">
        <f>SUM(Table13[[#This Row],[htmlResponseBytes]:[otherResponseBytes]])</f>
        <v>200510</v>
      </c>
      <c r="S72">
        <v>3</v>
      </c>
      <c r="T72">
        <v>1</v>
      </c>
      <c r="U72">
        <v>0</v>
      </c>
      <c r="V72">
        <v>0</v>
      </c>
      <c r="W72">
        <v>0</v>
      </c>
      <c r="X72">
        <v>1</v>
      </c>
      <c r="Y72">
        <v>0</v>
      </c>
      <c r="Z72">
        <v>1</v>
      </c>
      <c r="AA72">
        <v>1</v>
      </c>
      <c r="AB72">
        <v>1</v>
      </c>
      <c r="AC72">
        <v>0</v>
      </c>
      <c r="AD72">
        <v>1</v>
      </c>
    </row>
    <row r="73" spans="1:30" x14ac:dyDescent="0.2">
      <c r="A73">
        <v>266</v>
      </c>
      <c r="B73" t="s">
        <v>648</v>
      </c>
      <c r="C73">
        <v>200</v>
      </c>
      <c r="D73">
        <v>83</v>
      </c>
      <c r="E73" s="24">
        <v>42934.611145833333</v>
      </c>
      <c r="F73" s="24">
        <v>42934.611168981479</v>
      </c>
      <c r="G73">
        <v>1.86</v>
      </c>
      <c r="H73">
        <v>38</v>
      </c>
      <c r="I73">
        <v>15</v>
      </c>
      <c r="J73">
        <v>5430</v>
      </c>
      <c r="K73">
        <v>30</v>
      </c>
      <c r="L73">
        <v>121803</v>
      </c>
      <c r="M73" t="s">
        <v>56</v>
      </c>
      <c r="N73">
        <v>262336</v>
      </c>
      <c r="O73">
        <v>143504</v>
      </c>
      <c r="P73">
        <v>1319921</v>
      </c>
      <c r="Q73">
        <v>33065</v>
      </c>
      <c r="R73">
        <f>SUM(Table13[[#This Row],[htmlResponseBytes]:[otherResponseBytes]])</f>
        <v>1880629</v>
      </c>
      <c r="S73">
        <v>12</v>
      </c>
      <c r="T73">
        <v>2</v>
      </c>
      <c r="U73">
        <v>0</v>
      </c>
      <c r="V73">
        <v>1</v>
      </c>
      <c r="W73">
        <v>0</v>
      </c>
      <c r="X73">
        <v>0</v>
      </c>
      <c r="Y73">
        <v>1</v>
      </c>
      <c r="Z73">
        <v>0</v>
      </c>
      <c r="AA73">
        <v>1</v>
      </c>
      <c r="AB73">
        <v>1</v>
      </c>
      <c r="AC73">
        <v>0</v>
      </c>
      <c r="AD73">
        <v>1</v>
      </c>
    </row>
    <row r="74" spans="1:30" x14ac:dyDescent="0.2">
      <c r="A74">
        <v>582</v>
      </c>
      <c r="B74" t="s">
        <v>649</v>
      </c>
      <c r="C74">
        <v>200</v>
      </c>
      <c r="D74">
        <v>83</v>
      </c>
      <c r="E74" s="24">
        <v>42934.649513888886</v>
      </c>
      <c r="F74" s="24">
        <v>42934.649548611109</v>
      </c>
      <c r="G74">
        <v>2.74</v>
      </c>
      <c r="H74">
        <v>29</v>
      </c>
      <c r="I74">
        <v>6</v>
      </c>
      <c r="J74">
        <v>4283</v>
      </c>
      <c r="K74">
        <v>23</v>
      </c>
      <c r="L74">
        <v>159493</v>
      </c>
      <c r="M74" t="s">
        <v>56</v>
      </c>
      <c r="N74">
        <v>311093</v>
      </c>
      <c r="O74">
        <v>91115</v>
      </c>
      <c r="P74">
        <v>1299745</v>
      </c>
      <c r="Q74">
        <v>333</v>
      </c>
      <c r="R74">
        <f>SUM(Table13[[#This Row],[htmlResponseBytes]:[otherResponseBytes]])</f>
        <v>1861779</v>
      </c>
      <c r="S74">
        <v>13</v>
      </c>
      <c r="T74">
        <v>5</v>
      </c>
      <c r="U74">
        <v>0</v>
      </c>
      <c r="V74">
        <v>1</v>
      </c>
      <c r="W74">
        <v>0</v>
      </c>
      <c r="X74">
        <v>0</v>
      </c>
      <c r="Y74">
        <v>0</v>
      </c>
      <c r="Z74">
        <v>0</v>
      </c>
      <c r="AA74">
        <v>1</v>
      </c>
      <c r="AB74">
        <v>1</v>
      </c>
      <c r="AC74">
        <v>1</v>
      </c>
      <c r="AD74">
        <v>1</v>
      </c>
    </row>
    <row r="75" spans="1:30" x14ac:dyDescent="0.2">
      <c r="A75">
        <v>587</v>
      </c>
      <c r="B75" t="s">
        <v>650</v>
      </c>
      <c r="C75">
        <v>200</v>
      </c>
      <c r="D75">
        <v>83</v>
      </c>
      <c r="E75" s="24">
        <v>42934.64980324074</v>
      </c>
      <c r="F75" s="24">
        <v>42934.649861111109</v>
      </c>
      <c r="G75">
        <v>4.72</v>
      </c>
      <c r="H75">
        <v>104</v>
      </c>
      <c r="I75">
        <v>41</v>
      </c>
      <c r="J75">
        <v>27167</v>
      </c>
      <c r="K75">
        <v>38</v>
      </c>
      <c r="L75">
        <v>60269</v>
      </c>
      <c r="M75">
        <v>136423</v>
      </c>
      <c r="N75">
        <v>86182</v>
      </c>
      <c r="O75">
        <v>102100</v>
      </c>
      <c r="P75">
        <v>1085611</v>
      </c>
      <c r="Q75">
        <v>15430</v>
      </c>
      <c r="R75">
        <f>SUM(Table13[[#This Row],[htmlResponseBytes]:[otherResponseBytes]])</f>
        <v>1486015</v>
      </c>
      <c r="S75">
        <v>23</v>
      </c>
      <c r="T75">
        <v>2</v>
      </c>
      <c r="U75">
        <v>0</v>
      </c>
      <c r="V75">
        <v>1</v>
      </c>
      <c r="W75">
        <v>0</v>
      </c>
      <c r="X75">
        <v>0</v>
      </c>
      <c r="Y75">
        <v>1</v>
      </c>
      <c r="Z75">
        <v>1</v>
      </c>
      <c r="AA75">
        <v>1</v>
      </c>
      <c r="AB75">
        <v>1</v>
      </c>
      <c r="AC75">
        <v>0</v>
      </c>
      <c r="AD75">
        <v>1</v>
      </c>
    </row>
    <row r="76" spans="1:30" x14ac:dyDescent="0.2">
      <c r="A76">
        <v>23</v>
      </c>
      <c r="B76" t="s">
        <v>651</v>
      </c>
      <c r="C76">
        <v>200</v>
      </c>
      <c r="D76">
        <v>82</v>
      </c>
      <c r="E76" s="24">
        <v>42934.589861111112</v>
      </c>
      <c r="F76" s="24">
        <v>42934.589884259258</v>
      </c>
      <c r="G76">
        <v>2.78</v>
      </c>
      <c r="H76">
        <v>47</v>
      </c>
      <c r="I76">
        <v>9</v>
      </c>
      <c r="J76">
        <v>4947</v>
      </c>
      <c r="K76">
        <v>33</v>
      </c>
      <c r="L76">
        <v>92116</v>
      </c>
      <c r="M76" t="s">
        <v>56</v>
      </c>
      <c r="N76">
        <v>785572</v>
      </c>
      <c r="O76">
        <v>179326</v>
      </c>
      <c r="P76">
        <v>1348211</v>
      </c>
      <c r="Q76">
        <v>2614</v>
      </c>
      <c r="R76">
        <f>SUM(Table13[[#This Row],[htmlResponseBytes]:[otherResponseBytes]])</f>
        <v>2407839</v>
      </c>
      <c r="S76">
        <v>14</v>
      </c>
      <c r="T76">
        <v>7</v>
      </c>
      <c r="U76">
        <v>0</v>
      </c>
      <c r="V76">
        <v>1</v>
      </c>
      <c r="W76">
        <v>0</v>
      </c>
      <c r="X76">
        <v>0</v>
      </c>
      <c r="Y76">
        <v>0</v>
      </c>
      <c r="Z76">
        <v>1</v>
      </c>
      <c r="AA76">
        <v>1</v>
      </c>
      <c r="AB76">
        <v>0</v>
      </c>
      <c r="AC76">
        <v>0</v>
      </c>
      <c r="AD76">
        <v>1</v>
      </c>
    </row>
    <row r="77" spans="1:30" x14ac:dyDescent="0.2">
      <c r="A77">
        <v>35</v>
      </c>
      <c r="B77" t="s">
        <v>652</v>
      </c>
      <c r="C77">
        <v>200</v>
      </c>
      <c r="D77">
        <v>82</v>
      </c>
      <c r="E77" s="24">
        <v>42934.590729166666</v>
      </c>
      <c r="F77" s="24">
        <v>42934.590752314813</v>
      </c>
      <c r="G77">
        <v>2.38</v>
      </c>
      <c r="H77">
        <v>67</v>
      </c>
      <c r="I77">
        <v>27</v>
      </c>
      <c r="J77">
        <v>15807</v>
      </c>
      <c r="K77">
        <v>33</v>
      </c>
      <c r="L77">
        <v>167672</v>
      </c>
      <c r="M77">
        <v>53972</v>
      </c>
      <c r="N77">
        <v>234545</v>
      </c>
      <c r="O77">
        <v>151954</v>
      </c>
      <c r="P77">
        <v>771718</v>
      </c>
      <c r="Q77">
        <v>12537</v>
      </c>
      <c r="R77">
        <f>SUM(Table13[[#This Row],[htmlResponseBytes]:[otherResponseBytes]])</f>
        <v>1392398</v>
      </c>
      <c r="S77">
        <v>17</v>
      </c>
      <c r="T77">
        <v>2</v>
      </c>
      <c r="U77">
        <v>0</v>
      </c>
      <c r="V77">
        <v>0</v>
      </c>
      <c r="W77">
        <v>0</v>
      </c>
      <c r="X77">
        <v>0</v>
      </c>
      <c r="Y77">
        <v>0</v>
      </c>
      <c r="Z77">
        <v>1</v>
      </c>
      <c r="AA77">
        <v>1</v>
      </c>
      <c r="AB77">
        <v>1</v>
      </c>
      <c r="AC77">
        <v>0</v>
      </c>
      <c r="AD77">
        <v>1</v>
      </c>
    </row>
    <row r="78" spans="1:30" x14ac:dyDescent="0.2">
      <c r="A78">
        <v>66</v>
      </c>
      <c r="B78" t="s">
        <v>653</v>
      </c>
      <c r="C78">
        <v>200</v>
      </c>
      <c r="D78">
        <v>82</v>
      </c>
      <c r="E78" s="24">
        <v>42934.593159722222</v>
      </c>
      <c r="F78" s="24">
        <v>42934.593194444446</v>
      </c>
      <c r="G78">
        <v>2.83</v>
      </c>
      <c r="H78">
        <v>48</v>
      </c>
      <c r="I78">
        <v>10</v>
      </c>
      <c r="J78">
        <v>4926</v>
      </c>
      <c r="K78">
        <v>39</v>
      </c>
      <c r="L78">
        <v>271730</v>
      </c>
      <c r="M78" t="s">
        <v>56</v>
      </c>
      <c r="N78">
        <v>578736</v>
      </c>
      <c r="O78">
        <v>631148</v>
      </c>
      <c r="P78">
        <v>412475</v>
      </c>
      <c r="Q78">
        <v>1820</v>
      </c>
      <c r="R78">
        <f>SUM(Table13[[#This Row],[htmlResponseBytes]:[otherResponseBytes]])</f>
        <v>1895909</v>
      </c>
      <c r="S78">
        <v>7</v>
      </c>
      <c r="T78">
        <v>1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1</v>
      </c>
      <c r="AB78">
        <v>1</v>
      </c>
      <c r="AC78">
        <v>1</v>
      </c>
      <c r="AD78">
        <v>1</v>
      </c>
    </row>
    <row r="79" spans="1:30" x14ac:dyDescent="0.2">
      <c r="A79">
        <v>85</v>
      </c>
      <c r="B79" t="s">
        <v>654</v>
      </c>
      <c r="C79">
        <v>200</v>
      </c>
      <c r="D79">
        <v>82</v>
      </c>
      <c r="E79" s="24">
        <v>42934.594988425924</v>
      </c>
      <c r="F79" s="24">
        <v>42934.595034722224</v>
      </c>
      <c r="G79">
        <v>3.91</v>
      </c>
      <c r="H79">
        <v>41</v>
      </c>
      <c r="I79">
        <v>10</v>
      </c>
      <c r="J79">
        <v>5551</v>
      </c>
      <c r="K79">
        <v>23</v>
      </c>
      <c r="L79">
        <v>26356</v>
      </c>
      <c r="M79" t="s">
        <v>56</v>
      </c>
      <c r="N79">
        <v>6697</v>
      </c>
      <c r="O79">
        <v>197664</v>
      </c>
      <c r="P79">
        <v>231582</v>
      </c>
      <c r="Q79">
        <v>594</v>
      </c>
      <c r="R79">
        <f>SUM(Table13[[#This Row],[htmlResponseBytes]:[otherResponseBytes]])</f>
        <v>462893</v>
      </c>
      <c r="S79">
        <v>15</v>
      </c>
      <c r="T79">
        <v>1</v>
      </c>
      <c r="U79">
        <v>0</v>
      </c>
      <c r="V79">
        <v>0</v>
      </c>
      <c r="W79">
        <v>1</v>
      </c>
      <c r="X79">
        <v>0</v>
      </c>
      <c r="Y79">
        <v>0</v>
      </c>
      <c r="Z79">
        <v>0</v>
      </c>
      <c r="AA79">
        <v>1</v>
      </c>
      <c r="AB79">
        <v>1</v>
      </c>
      <c r="AC79">
        <v>0</v>
      </c>
      <c r="AD79">
        <v>1</v>
      </c>
    </row>
    <row r="80" spans="1:30" x14ac:dyDescent="0.2">
      <c r="A80">
        <v>98</v>
      </c>
      <c r="B80" t="s">
        <v>655</v>
      </c>
      <c r="C80">
        <v>200</v>
      </c>
      <c r="D80">
        <v>82</v>
      </c>
      <c r="E80" s="24">
        <v>42934.596342592595</v>
      </c>
      <c r="F80" s="24">
        <v>42934.596354166664</v>
      </c>
      <c r="G80">
        <v>1.06</v>
      </c>
      <c r="H80">
        <v>34</v>
      </c>
      <c r="I80">
        <v>12</v>
      </c>
      <c r="J80">
        <v>5311</v>
      </c>
      <c r="K80">
        <v>23</v>
      </c>
      <c r="L80">
        <v>38521</v>
      </c>
      <c r="M80" t="s">
        <v>56</v>
      </c>
      <c r="N80">
        <v>115675</v>
      </c>
      <c r="O80">
        <v>255691</v>
      </c>
      <c r="P80">
        <v>322494</v>
      </c>
      <c r="Q80">
        <v>2113</v>
      </c>
      <c r="R80">
        <f>SUM(Table13[[#This Row],[htmlResponseBytes]:[otherResponseBytes]])</f>
        <v>734494</v>
      </c>
      <c r="S80">
        <v>8</v>
      </c>
      <c r="T80">
        <v>1</v>
      </c>
      <c r="U80">
        <v>0</v>
      </c>
      <c r="V80">
        <v>1</v>
      </c>
      <c r="W80">
        <v>0</v>
      </c>
      <c r="X80">
        <v>0</v>
      </c>
      <c r="Y80">
        <v>0</v>
      </c>
      <c r="Z80">
        <v>0</v>
      </c>
      <c r="AA80">
        <v>1</v>
      </c>
      <c r="AB80">
        <v>1</v>
      </c>
      <c r="AC80">
        <v>0</v>
      </c>
      <c r="AD80">
        <v>1</v>
      </c>
    </row>
    <row r="81" spans="1:30" x14ac:dyDescent="0.2">
      <c r="A81">
        <v>130</v>
      </c>
      <c r="B81" t="s">
        <v>656</v>
      </c>
      <c r="C81">
        <v>200</v>
      </c>
      <c r="D81">
        <v>82</v>
      </c>
      <c r="E81" s="24">
        <v>42934.598379629628</v>
      </c>
      <c r="F81" s="24">
        <v>42934.598425925928</v>
      </c>
      <c r="G81">
        <v>4.3499999999999996</v>
      </c>
      <c r="H81">
        <v>85</v>
      </c>
      <c r="I81">
        <v>43</v>
      </c>
      <c r="J81">
        <v>19885</v>
      </c>
      <c r="K81">
        <v>29</v>
      </c>
      <c r="L81">
        <v>25066</v>
      </c>
      <c r="M81" t="s">
        <v>56</v>
      </c>
      <c r="N81">
        <v>179734</v>
      </c>
      <c r="O81">
        <v>177286</v>
      </c>
      <c r="P81">
        <v>1741924</v>
      </c>
      <c r="Q81">
        <v>18535</v>
      </c>
      <c r="R81">
        <f>SUM(Table13[[#This Row],[htmlResponseBytes]:[otherResponseBytes]])</f>
        <v>2142545</v>
      </c>
      <c r="S81">
        <v>29</v>
      </c>
      <c r="T81">
        <v>2</v>
      </c>
      <c r="U81">
        <v>0</v>
      </c>
      <c r="V81">
        <v>0</v>
      </c>
      <c r="W81">
        <v>1</v>
      </c>
      <c r="X81">
        <v>0</v>
      </c>
      <c r="Y81">
        <v>1</v>
      </c>
      <c r="Z81">
        <v>1</v>
      </c>
      <c r="AA81">
        <v>1</v>
      </c>
      <c r="AB81">
        <v>0</v>
      </c>
      <c r="AC81">
        <v>0</v>
      </c>
      <c r="AD81">
        <v>1</v>
      </c>
    </row>
    <row r="82" spans="1:30" x14ac:dyDescent="0.2">
      <c r="A82">
        <v>368</v>
      </c>
      <c r="B82" t="s">
        <v>657</v>
      </c>
      <c r="C82">
        <v>200</v>
      </c>
      <c r="D82">
        <v>82</v>
      </c>
      <c r="E82" s="24">
        <v>42934.621817129628</v>
      </c>
      <c r="F82" s="24">
        <v>42934.621828703705</v>
      </c>
      <c r="G82">
        <v>1.94</v>
      </c>
      <c r="H82">
        <v>84</v>
      </c>
      <c r="I82">
        <v>9</v>
      </c>
      <c r="J82">
        <v>6658</v>
      </c>
      <c r="K82">
        <v>78</v>
      </c>
      <c r="L82">
        <v>6289</v>
      </c>
      <c r="M82" t="s">
        <v>56</v>
      </c>
      <c r="N82">
        <v>127633</v>
      </c>
      <c r="O82">
        <v>980131</v>
      </c>
      <c r="P82">
        <v>698575</v>
      </c>
      <c r="Q82">
        <v>1131</v>
      </c>
      <c r="R82">
        <f>SUM(Table13[[#This Row],[htmlResponseBytes]:[otherResponseBytes]])</f>
        <v>1813759</v>
      </c>
      <c r="S82">
        <v>8</v>
      </c>
      <c r="T82">
        <v>2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>
        <v>1</v>
      </c>
      <c r="AC82">
        <v>1</v>
      </c>
      <c r="AD82">
        <v>1</v>
      </c>
    </row>
    <row r="83" spans="1:30" x14ac:dyDescent="0.2">
      <c r="A83">
        <v>448</v>
      </c>
      <c r="B83" t="s">
        <v>658</v>
      </c>
      <c r="C83">
        <v>200</v>
      </c>
      <c r="D83">
        <v>82</v>
      </c>
      <c r="E83" s="24">
        <v>42934.628969907404</v>
      </c>
      <c r="F83" s="24">
        <v>42934.629027777781</v>
      </c>
      <c r="G83">
        <v>4.8099999999999996</v>
      </c>
      <c r="H83">
        <v>94</v>
      </c>
      <c r="I83">
        <v>21</v>
      </c>
      <c r="J83">
        <v>15867</v>
      </c>
      <c r="K83">
        <v>71</v>
      </c>
      <c r="L83">
        <v>171472</v>
      </c>
      <c r="M83" t="s">
        <v>56</v>
      </c>
      <c r="N83">
        <v>267228</v>
      </c>
      <c r="O83">
        <v>316039</v>
      </c>
      <c r="P83">
        <v>1506339</v>
      </c>
      <c r="Q83">
        <v>2279</v>
      </c>
      <c r="R83">
        <f>SUM(Table13[[#This Row],[htmlResponseBytes]:[otherResponseBytes]])</f>
        <v>2263357</v>
      </c>
      <c r="S83">
        <v>24</v>
      </c>
      <c r="T83">
        <v>7</v>
      </c>
      <c r="U83">
        <v>0</v>
      </c>
      <c r="V83">
        <v>0</v>
      </c>
      <c r="W83">
        <v>0</v>
      </c>
      <c r="X83">
        <v>0</v>
      </c>
      <c r="Y83">
        <v>1</v>
      </c>
      <c r="Z83">
        <v>0</v>
      </c>
      <c r="AA83">
        <v>1</v>
      </c>
      <c r="AB83">
        <v>1</v>
      </c>
      <c r="AC83">
        <v>0</v>
      </c>
      <c r="AD83">
        <v>1</v>
      </c>
    </row>
    <row r="84" spans="1:30" x14ac:dyDescent="0.2">
      <c r="A84">
        <v>463</v>
      </c>
      <c r="B84" t="s">
        <v>659</v>
      </c>
      <c r="C84">
        <v>200</v>
      </c>
      <c r="D84">
        <v>82</v>
      </c>
      <c r="E84" s="24">
        <v>42934.629895833335</v>
      </c>
      <c r="F84" s="24">
        <v>42934.63008101852</v>
      </c>
      <c r="G84">
        <v>15.07</v>
      </c>
      <c r="H84">
        <v>146</v>
      </c>
      <c r="I84">
        <v>47</v>
      </c>
      <c r="J84">
        <v>44675</v>
      </c>
      <c r="K84">
        <v>51</v>
      </c>
      <c r="L84">
        <v>510423</v>
      </c>
      <c r="M84">
        <v>1125</v>
      </c>
      <c r="N84">
        <v>930022</v>
      </c>
      <c r="O84">
        <v>364983</v>
      </c>
      <c r="P84">
        <v>3063653</v>
      </c>
      <c r="Q84">
        <v>34378</v>
      </c>
      <c r="R84">
        <f>SUM(Table13[[#This Row],[htmlResponseBytes]:[otherResponseBytes]])</f>
        <v>4904584</v>
      </c>
      <c r="S84">
        <v>39</v>
      </c>
      <c r="T84">
        <v>9</v>
      </c>
      <c r="U84">
        <v>0</v>
      </c>
      <c r="V84">
        <v>1</v>
      </c>
      <c r="W84">
        <v>0</v>
      </c>
      <c r="X84">
        <v>0</v>
      </c>
      <c r="Y84">
        <v>0</v>
      </c>
      <c r="Z84">
        <v>0</v>
      </c>
      <c r="AA84">
        <v>1</v>
      </c>
      <c r="AB84">
        <v>1</v>
      </c>
      <c r="AC84">
        <v>0</v>
      </c>
      <c r="AD84">
        <v>1</v>
      </c>
    </row>
    <row r="85" spans="1:30" x14ac:dyDescent="0.2">
      <c r="A85">
        <v>473</v>
      </c>
      <c r="B85" t="s">
        <v>660</v>
      </c>
      <c r="C85">
        <v>200</v>
      </c>
      <c r="D85">
        <v>82</v>
      </c>
      <c r="E85" s="24">
        <v>42934.63045138889</v>
      </c>
      <c r="F85" s="24">
        <v>42934.630567129629</v>
      </c>
      <c r="G85">
        <v>9.86</v>
      </c>
      <c r="H85">
        <v>181</v>
      </c>
      <c r="I85">
        <v>72</v>
      </c>
      <c r="J85">
        <v>56204</v>
      </c>
      <c r="K85">
        <v>70</v>
      </c>
      <c r="L85">
        <v>732044</v>
      </c>
      <c r="M85">
        <v>519</v>
      </c>
      <c r="N85">
        <v>338347</v>
      </c>
      <c r="O85">
        <v>294764</v>
      </c>
      <c r="P85">
        <v>3088901</v>
      </c>
      <c r="Q85">
        <v>27997</v>
      </c>
      <c r="R85">
        <f>SUM(Table13[[#This Row],[htmlResponseBytes]:[otherResponseBytes]])</f>
        <v>4482572</v>
      </c>
      <c r="S85">
        <v>45</v>
      </c>
      <c r="T85">
        <v>4</v>
      </c>
      <c r="U85">
        <v>0</v>
      </c>
      <c r="V85">
        <v>1</v>
      </c>
      <c r="W85">
        <v>0</v>
      </c>
      <c r="X85">
        <v>0</v>
      </c>
      <c r="Y85">
        <v>0</v>
      </c>
      <c r="Z85">
        <v>1</v>
      </c>
      <c r="AA85">
        <v>1</v>
      </c>
      <c r="AB85">
        <v>1</v>
      </c>
      <c r="AC85">
        <v>0</v>
      </c>
      <c r="AD85">
        <v>1</v>
      </c>
    </row>
    <row r="86" spans="1:30" x14ac:dyDescent="0.2">
      <c r="A86">
        <v>561</v>
      </c>
      <c r="B86" t="s">
        <v>661</v>
      </c>
      <c r="C86">
        <v>200</v>
      </c>
      <c r="D86">
        <v>82</v>
      </c>
      <c r="E86" s="24">
        <v>42934.647372685184</v>
      </c>
      <c r="F86" s="24">
        <v>42934.647499999999</v>
      </c>
      <c r="G86">
        <v>11.55</v>
      </c>
      <c r="H86">
        <v>90</v>
      </c>
      <c r="I86">
        <v>42</v>
      </c>
      <c r="J86">
        <v>18297</v>
      </c>
      <c r="K86">
        <v>33</v>
      </c>
      <c r="L86">
        <v>95159</v>
      </c>
      <c r="M86" t="s">
        <v>56</v>
      </c>
      <c r="N86">
        <v>214752</v>
      </c>
      <c r="O86">
        <v>110889</v>
      </c>
      <c r="P86">
        <v>1574831</v>
      </c>
      <c r="Q86">
        <v>171817</v>
      </c>
      <c r="R86">
        <f>SUM(Table13[[#This Row],[htmlResponseBytes]:[otherResponseBytes]])</f>
        <v>2167448</v>
      </c>
      <c r="S86">
        <v>30</v>
      </c>
      <c r="T86">
        <v>5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>
        <v>1</v>
      </c>
      <c r="AC86">
        <v>0</v>
      </c>
      <c r="AD86">
        <v>1</v>
      </c>
    </row>
    <row r="87" spans="1:30" x14ac:dyDescent="0.2">
      <c r="A87">
        <v>584</v>
      </c>
      <c r="B87" t="s">
        <v>662</v>
      </c>
      <c r="C87">
        <v>200</v>
      </c>
      <c r="D87">
        <v>82</v>
      </c>
      <c r="E87" s="24">
        <v>42934.649675925924</v>
      </c>
      <c r="F87" s="24">
        <v>42934.649699074071</v>
      </c>
      <c r="G87">
        <v>2.2200000000000002</v>
      </c>
      <c r="H87">
        <v>40</v>
      </c>
      <c r="I87">
        <v>6</v>
      </c>
      <c r="J87">
        <v>5663</v>
      </c>
      <c r="K87">
        <v>36</v>
      </c>
      <c r="L87">
        <v>27586</v>
      </c>
      <c r="M87" t="s">
        <v>56</v>
      </c>
      <c r="N87">
        <v>166516</v>
      </c>
      <c r="O87">
        <v>560329</v>
      </c>
      <c r="P87">
        <v>290989</v>
      </c>
      <c r="Q87">
        <v>3005</v>
      </c>
      <c r="R87">
        <f>SUM(Table13[[#This Row],[htmlResponseBytes]:[otherResponseBytes]])</f>
        <v>1048425</v>
      </c>
      <c r="S87">
        <v>6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1</v>
      </c>
      <c r="AB87">
        <v>1</v>
      </c>
      <c r="AC87">
        <v>0</v>
      </c>
      <c r="AD87">
        <v>1</v>
      </c>
    </row>
    <row r="88" spans="1:30" x14ac:dyDescent="0.2">
      <c r="A88">
        <v>31</v>
      </c>
      <c r="B88" t="s">
        <v>663</v>
      </c>
      <c r="C88">
        <v>200</v>
      </c>
      <c r="D88">
        <v>81</v>
      </c>
      <c r="E88" s="24">
        <v>42934.590428240743</v>
      </c>
      <c r="F88" s="24">
        <v>42934.590474537035</v>
      </c>
      <c r="G88">
        <v>4.21</v>
      </c>
      <c r="H88">
        <v>31</v>
      </c>
      <c r="I88">
        <v>12</v>
      </c>
      <c r="J88">
        <v>6220</v>
      </c>
      <c r="K88">
        <v>22</v>
      </c>
      <c r="L88">
        <v>60334</v>
      </c>
      <c r="M88" t="s">
        <v>56</v>
      </c>
      <c r="N88">
        <v>245448</v>
      </c>
      <c r="O88">
        <v>150754</v>
      </c>
      <c r="P88">
        <v>350127</v>
      </c>
      <c r="Q88">
        <v>44438</v>
      </c>
      <c r="R88">
        <f>SUM(Table13[[#This Row],[htmlResponseBytes]:[otherResponseBytes]])</f>
        <v>851101</v>
      </c>
      <c r="S88">
        <v>9</v>
      </c>
      <c r="T88">
        <v>2</v>
      </c>
      <c r="U88">
        <v>0</v>
      </c>
      <c r="V88">
        <v>1</v>
      </c>
      <c r="W88">
        <v>0</v>
      </c>
      <c r="X88">
        <v>0</v>
      </c>
      <c r="Y88">
        <v>1</v>
      </c>
      <c r="Z88">
        <v>1</v>
      </c>
      <c r="AA88">
        <v>1</v>
      </c>
      <c r="AB88">
        <v>1</v>
      </c>
      <c r="AC88">
        <v>0</v>
      </c>
      <c r="AD88">
        <v>1</v>
      </c>
    </row>
    <row r="89" spans="1:30" x14ac:dyDescent="0.2">
      <c r="A89">
        <v>131</v>
      </c>
      <c r="B89" t="s">
        <v>664</v>
      </c>
      <c r="C89">
        <v>200</v>
      </c>
      <c r="D89">
        <v>81</v>
      </c>
      <c r="E89" s="24">
        <v>42934.598425925928</v>
      </c>
      <c r="F89" s="24">
        <v>42934.598506944443</v>
      </c>
      <c r="G89">
        <v>6.31</v>
      </c>
      <c r="H89">
        <v>134</v>
      </c>
      <c r="I89">
        <v>39</v>
      </c>
      <c r="J89">
        <v>19560</v>
      </c>
      <c r="K89">
        <v>50</v>
      </c>
      <c r="L89">
        <v>267762</v>
      </c>
      <c r="M89" t="s">
        <v>56</v>
      </c>
      <c r="N89">
        <v>110456</v>
      </c>
      <c r="O89">
        <v>170909</v>
      </c>
      <c r="P89">
        <v>680264</v>
      </c>
      <c r="Q89">
        <v>10444</v>
      </c>
      <c r="R89">
        <f>SUM(Table13[[#This Row],[htmlResponseBytes]:[otherResponseBytes]])</f>
        <v>1239835</v>
      </c>
      <c r="S89">
        <v>23</v>
      </c>
      <c r="T89">
        <v>1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1</v>
      </c>
      <c r="AB89">
        <v>1</v>
      </c>
      <c r="AC89">
        <v>1</v>
      </c>
      <c r="AD89">
        <v>1</v>
      </c>
    </row>
    <row r="90" spans="1:30" x14ac:dyDescent="0.2">
      <c r="A90">
        <v>216</v>
      </c>
      <c r="B90" t="s">
        <v>665</v>
      </c>
      <c r="C90">
        <v>200</v>
      </c>
      <c r="D90">
        <v>81</v>
      </c>
      <c r="E90" s="24">
        <v>42934.606342592589</v>
      </c>
      <c r="F90" s="24">
        <v>42934.606400462966</v>
      </c>
      <c r="G90">
        <v>5.38</v>
      </c>
      <c r="H90">
        <v>79</v>
      </c>
      <c r="I90">
        <v>36</v>
      </c>
      <c r="J90">
        <v>13152</v>
      </c>
      <c r="K90">
        <v>36</v>
      </c>
      <c r="L90">
        <v>383089</v>
      </c>
      <c r="M90" t="s">
        <v>56</v>
      </c>
      <c r="N90">
        <v>316401</v>
      </c>
      <c r="O90">
        <v>113020</v>
      </c>
      <c r="P90">
        <v>3323380</v>
      </c>
      <c r="Q90">
        <v>11871</v>
      </c>
      <c r="R90">
        <f>SUM(Table13[[#This Row],[htmlResponseBytes]:[otherResponseBytes]])</f>
        <v>4147761</v>
      </c>
      <c r="S90">
        <v>31</v>
      </c>
      <c r="T90">
        <v>6</v>
      </c>
      <c r="U90">
        <v>0</v>
      </c>
      <c r="V90">
        <v>0</v>
      </c>
      <c r="W90">
        <v>0</v>
      </c>
      <c r="X90">
        <v>1</v>
      </c>
      <c r="Y90">
        <v>1</v>
      </c>
      <c r="Z90">
        <v>0</v>
      </c>
      <c r="AA90">
        <v>1</v>
      </c>
      <c r="AB90">
        <v>0</v>
      </c>
      <c r="AC90">
        <v>1</v>
      </c>
      <c r="AD90">
        <v>1</v>
      </c>
    </row>
    <row r="91" spans="1:30" x14ac:dyDescent="0.2">
      <c r="A91">
        <v>309</v>
      </c>
      <c r="B91" t="s">
        <v>666</v>
      </c>
      <c r="C91">
        <v>200</v>
      </c>
      <c r="D91">
        <v>81</v>
      </c>
      <c r="E91" s="24">
        <v>42934.615578703706</v>
      </c>
      <c r="F91" s="24">
        <v>42934.615682870368</v>
      </c>
      <c r="G91">
        <v>9.31</v>
      </c>
      <c r="H91">
        <v>151</v>
      </c>
      <c r="I91">
        <v>69</v>
      </c>
      <c r="J91">
        <v>35541</v>
      </c>
      <c r="K91">
        <v>68</v>
      </c>
      <c r="L91">
        <v>258286</v>
      </c>
      <c r="M91">
        <v>2598</v>
      </c>
      <c r="N91">
        <v>474588</v>
      </c>
      <c r="O91">
        <v>492042</v>
      </c>
      <c r="P91">
        <v>5132287</v>
      </c>
      <c r="Q91">
        <v>11779</v>
      </c>
      <c r="R91">
        <f>SUM(Table13[[#This Row],[htmlResponseBytes]:[otherResponseBytes]])</f>
        <v>6371580</v>
      </c>
      <c r="S91">
        <v>70</v>
      </c>
      <c r="T91">
        <v>3</v>
      </c>
      <c r="U91">
        <v>0</v>
      </c>
      <c r="V91">
        <v>1</v>
      </c>
      <c r="W91">
        <v>1</v>
      </c>
      <c r="X91">
        <v>0</v>
      </c>
      <c r="Y91">
        <v>0</v>
      </c>
      <c r="Z91">
        <v>1</v>
      </c>
      <c r="AA91">
        <v>1</v>
      </c>
      <c r="AB91">
        <v>1</v>
      </c>
      <c r="AC91">
        <v>0</v>
      </c>
      <c r="AD91">
        <v>1</v>
      </c>
    </row>
    <row r="92" spans="1:30" x14ac:dyDescent="0.2">
      <c r="A92">
        <v>328</v>
      </c>
      <c r="B92" t="s">
        <v>667</v>
      </c>
      <c r="C92">
        <v>200</v>
      </c>
      <c r="D92">
        <v>81</v>
      </c>
      <c r="E92" s="24">
        <v>42934.617696759262</v>
      </c>
      <c r="F92" s="24">
        <v>42934.617743055554</v>
      </c>
      <c r="G92">
        <v>4.51</v>
      </c>
      <c r="H92">
        <v>125</v>
      </c>
      <c r="I92">
        <v>15</v>
      </c>
      <c r="J92">
        <v>15336</v>
      </c>
      <c r="K92">
        <v>103</v>
      </c>
      <c r="L92">
        <v>94408</v>
      </c>
      <c r="M92">
        <v>392</v>
      </c>
      <c r="N92">
        <v>1007614</v>
      </c>
      <c r="O92">
        <v>131235</v>
      </c>
      <c r="P92">
        <v>867709</v>
      </c>
      <c r="Q92">
        <v>241239</v>
      </c>
      <c r="R92">
        <f>SUM(Table13[[#This Row],[htmlResponseBytes]:[otherResponseBytes]])</f>
        <v>2342597</v>
      </c>
      <c r="S92">
        <v>68</v>
      </c>
      <c r="T92">
        <v>30</v>
      </c>
      <c r="U92">
        <v>0</v>
      </c>
      <c r="V92">
        <v>1</v>
      </c>
      <c r="W92">
        <v>0</v>
      </c>
      <c r="X92">
        <v>1</v>
      </c>
      <c r="Y92">
        <v>0</v>
      </c>
      <c r="Z92">
        <v>1</v>
      </c>
      <c r="AA92">
        <v>1</v>
      </c>
      <c r="AB92">
        <v>1</v>
      </c>
      <c r="AC92">
        <v>0</v>
      </c>
      <c r="AD92">
        <v>1</v>
      </c>
    </row>
    <row r="93" spans="1:30" x14ac:dyDescent="0.2">
      <c r="A93">
        <v>462</v>
      </c>
      <c r="B93" t="s">
        <v>668</v>
      </c>
      <c r="C93">
        <v>200</v>
      </c>
      <c r="D93">
        <v>81</v>
      </c>
      <c r="E93" s="24">
        <v>42934.629814814813</v>
      </c>
      <c r="F93" s="24">
        <v>42934.629895833335</v>
      </c>
      <c r="G93">
        <v>7.07</v>
      </c>
      <c r="H93">
        <v>195</v>
      </c>
      <c r="I93">
        <v>69</v>
      </c>
      <c r="J93">
        <v>34062</v>
      </c>
      <c r="K93">
        <v>103</v>
      </c>
      <c r="L93">
        <v>791395</v>
      </c>
      <c r="M93">
        <v>1584</v>
      </c>
      <c r="N93">
        <v>420540</v>
      </c>
      <c r="O93">
        <v>651420</v>
      </c>
      <c r="P93">
        <v>2336184</v>
      </c>
      <c r="Q93">
        <v>23328</v>
      </c>
      <c r="R93">
        <f>SUM(Table13[[#This Row],[htmlResponseBytes]:[otherResponseBytes]])</f>
        <v>4224451</v>
      </c>
      <c r="S93">
        <v>37</v>
      </c>
      <c r="T93">
        <v>1</v>
      </c>
      <c r="U93">
        <v>0</v>
      </c>
      <c r="V93">
        <v>1</v>
      </c>
      <c r="W93">
        <v>1</v>
      </c>
      <c r="X93">
        <v>0</v>
      </c>
      <c r="Y93">
        <v>0</v>
      </c>
      <c r="Z93">
        <v>0</v>
      </c>
      <c r="AA93">
        <v>1</v>
      </c>
      <c r="AB93">
        <v>1</v>
      </c>
      <c r="AC93">
        <v>0</v>
      </c>
      <c r="AD93">
        <v>1</v>
      </c>
    </row>
    <row r="94" spans="1:30" x14ac:dyDescent="0.2">
      <c r="A94">
        <v>484</v>
      </c>
      <c r="B94" t="s">
        <v>669</v>
      </c>
      <c r="C94">
        <v>200</v>
      </c>
      <c r="D94">
        <v>81</v>
      </c>
      <c r="E94" s="24">
        <v>42934.637800925928</v>
      </c>
      <c r="F94" s="24">
        <v>42934.63784722222</v>
      </c>
      <c r="G94">
        <v>4.51</v>
      </c>
      <c r="H94">
        <v>38</v>
      </c>
      <c r="I94">
        <v>15</v>
      </c>
      <c r="J94">
        <v>8835</v>
      </c>
      <c r="K94">
        <v>9</v>
      </c>
      <c r="L94">
        <v>75916</v>
      </c>
      <c r="M94">
        <v>74424</v>
      </c>
      <c r="N94">
        <v>117546</v>
      </c>
      <c r="O94">
        <v>837834</v>
      </c>
      <c r="P94">
        <v>80691</v>
      </c>
      <c r="Q94">
        <v>14016</v>
      </c>
      <c r="R94">
        <f>SUM(Table13[[#This Row],[htmlResponseBytes]:[otherResponseBytes]])</f>
        <v>1200427</v>
      </c>
      <c r="S94">
        <v>4</v>
      </c>
      <c r="T94">
        <v>2</v>
      </c>
      <c r="U94">
        <v>1</v>
      </c>
      <c r="V94">
        <v>0</v>
      </c>
      <c r="W94">
        <v>1</v>
      </c>
      <c r="X94">
        <v>0</v>
      </c>
      <c r="Y94">
        <v>1</v>
      </c>
      <c r="Z94">
        <v>0</v>
      </c>
      <c r="AA94">
        <v>1</v>
      </c>
      <c r="AB94">
        <v>1</v>
      </c>
      <c r="AC94">
        <v>0</v>
      </c>
      <c r="AD94">
        <v>1</v>
      </c>
    </row>
    <row r="95" spans="1:30" x14ac:dyDescent="0.2">
      <c r="A95">
        <v>489</v>
      </c>
      <c r="B95" t="s">
        <v>670</v>
      </c>
      <c r="C95">
        <v>200</v>
      </c>
      <c r="D95">
        <v>81</v>
      </c>
      <c r="E95" s="24">
        <v>42934.638645833336</v>
      </c>
      <c r="F95" s="24">
        <v>42934.638726851852</v>
      </c>
      <c r="G95">
        <v>7.03</v>
      </c>
      <c r="H95">
        <v>95</v>
      </c>
      <c r="I95">
        <v>29</v>
      </c>
      <c r="J95">
        <v>20551</v>
      </c>
      <c r="K95">
        <v>60</v>
      </c>
      <c r="L95">
        <v>388921</v>
      </c>
      <c r="M95">
        <v>1013</v>
      </c>
      <c r="N95">
        <v>225500</v>
      </c>
      <c r="O95">
        <v>284628</v>
      </c>
      <c r="P95">
        <v>439341</v>
      </c>
      <c r="Q95">
        <v>9638</v>
      </c>
      <c r="R95">
        <f>SUM(Table13[[#This Row],[htmlResponseBytes]:[otherResponseBytes]])</f>
        <v>1349041</v>
      </c>
      <c r="S95">
        <v>16</v>
      </c>
      <c r="T95">
        <v>1</v>
      </c>
      <c r="U95">
        <v>1</v>
      </c>
      <c r="V95">
        <v>1</v>
      </c>
      <c r="W95">
        <v>0</v>
      </c>
      <c r="X95">
        <v>0</v>
      </c>
      <c r="Y95">
        <v>0</v>
      </c>
      <c r="Z95">
        <v>0</v>
      </c>
      <c r="AA95">
        <v>1</v>
      </c>
      <c r="AB95">
        <v>1</v>
      </c>
      <c r="AC95">
        <v>1</v>
      </c>
      <c r="AD95">
        <v>1</v>
      </c>
    </row>
    <row r="96" spans="1:30" x14ac:dyDescent="0.2">
      <c r="A96">
        <v>560</v>
      </c>
      <c r="B96" t="s">
        <v>671</v>
      </c>
      <c r="C96">
        <v>200</v>
      </c>
      <c r="D96">
        <v>81</v>
      </c>
      <c r="E96" s="24">
        <v>42934.647303240738</v>
      </c>
      <c r="F96" s="24">
        <v>42934.647372685184</v>
      </c>
      <c r="G96">
        <v>5.84</v>
      </c>
      <c r="H96">
        <v>77</v>
      </c>
      <c r="I96">
        <v>28</v>
      </c>
      <c r="J96">
        <v>16363</v>
      </c>
      <c r="K96">
        <v>48</v>
      </c>
      <c r="L96">
        <v>132139</v>
      </c>
      <c r="M96" t="s">
        <v>56</v>
      </c>
      <c r="N96">
        <v>53043</v>
      </c>
      <c r="O96">
        <v>401210</v>
      </c>
      <c r="P96">
        <v>3033498</v>
      </c>
      <c r="Q96">
        <v>69974</v>
      </c>
      <c r="R96">
        <f>SUM(Table13[[#This Row],[htmlResponseBytes]:[otherResponseBytes]])</f>
        <v>3689864</v>
      </c>
      <c r="S96">
        <v>43</v>
      </c>
      <c r="T96">
        <v>4</v>
      </c>
      <c r="U96">
        <v>0</v>
      </c>
      <c r="V96">
        <v>0</v>
      </c>
      <c r="W96">
        <v>1</v>
      </c>
      <c r="X96">
        <v>0</v>
      </c>
      <c r="Y96">
        <v>0</v>
      </c>
      <c r="Z96">
        <v>1</v>
      </c>
      <c r="AA96">
        <v>1</v>
      </c>
      <c r="AB96">
        <v>0</v>
      </c>
      <c r="AC96">
        <v>0</v>
      </c>
      <c r="AD96">
        <v>1</v>
      </c>
    </row>
    <row r="97" spans="1:30" x14ac:dyDescent="0.2">
      <c r="A97">
        <v>589</v>
      </c>
      <c r="B97" t="s">
        <v>672</v>
      </c>
      <c r="C97">
        <v>200</v>
      </c>
      <c r="D97">
        <v>81</v>
      </c>
      <c r="E97" s="24">
        <v>42934.650289351855</v>
      </c>
      <c r="F97" s="24">
        <v>42934.650347222225</v>
      </c>
      <c r="G97">
        <v>5.1100000000000003</v>
      </c>
      <c r="H97">
        <v>46</v>
      </c>
      <c r="I97">
        <v>19</v>
      </c>
      <c r="J97">
        <v>7041</v>
      </c>
      <c r="K97">
        <v>31</v>
      </c>
      <c r="L97">
        <v>88557</v>
      </c>
      <c r="M97" t="s">
        <v>56</v>
      </c>
      <c r="N97">
        <v>505559</v>
      </c>
      <c r="O97">
        <v>136125</v>
      </c>
      <c r="P97">
        <v>1804465</v>
      </c>
      <c r="Q97">
        <v>4146</v>
      </c>
      <c r="R97">
        <f>SUM(Table13[[#This Row],[htmlResponseBytes]:[otherResponseBytes]])</f>
        <v>2538852</v>
      </c>
      <c r="S97">
        <v>15</v>
      </c>
      <c r="T97">
        <v>4</v>
      </c>
      <c r="U97">
        <v>0</v>
      </c>
      <c r="V97">
        <v>0</v>
      </c>
      <c r="W97">
        <v>1</v>
      </c>
      <c r="X97">
        <v>0</v>
      </c>
      <c r="Y97">
        <v>0</v>
      </c>
      <c r="Z97">
        <v>0</v>
      </c>
      <c r="AA97">
        <v>1</v>
      </c>
      <c r="AB97">
        <v>1</v>
      </c>
      <c r="AC97">
        <v>0</v>
      </c>
      <c r="AD97">
        <v>1</v>
      </c>
    </row>
    <row r="98" spans="1:30" x14ac:dyDescent="0.2">
      <c r="A98">
        <v>44</v>
      </c>
      <c r="B98" t="s">
        <v>673</v>
      </c>
      <c r="C98">
        <v>200</v>
      </c>
      <c r="D98">
        <v>80</v>
      </c>
      <c r="E98" s="24">
        <v>42934.591423611113</v>
      </c>
      <c r="F98" s="24">
        <v>42934.591469907406</v>
      </c>
      <c r="G98">
        <v>4.18</v>
      </c>
      <c r="H98">
        <v>80</v>
      </c>
      <c r="I98">
        <v>49</v>
      </c>
      <c r="J98">
        <v>22284</v>
      </c>
      <c r="K98">
        <v>26</v>
      </c>
      <c r="L98">
        <v>63914</v>
      </c>
      <c r="M98" t="s">
        <v>56</v>
      </c>
      <c r="N98">
        <v>143544</v>
      </c>
      <c r="O98">
        <v>329588</v>
      </c>
      <c r="P98">
        <v>393417</v>
      </c>
      <c r="Q98">
        <v>138922</v>
      </c>
      <c r="R98">
        <f>SUM(Table13[[#This Row],[htmlResponseBytes]:[otherResponseBytes]])</f>
        <v>1069385</v>
      </c>
      <c r="S98">
        <v>18</v>
      </c>
      <c r="T98">
        <v>4</v>
      </c>
      <c r="U98">
        <v>0</v>
      </c>
      <c r="V98">
        <v>1</v>
      </c>
      <c r="W98">
        <v>0</v>
      </c>
      <c r="X98">
        <v>0</v>
      </c>
      <c r="Y98">
        <v>0</v>
      </c>
      <c r="Z98">
        <v>0</v>
      </c>
      <c r="AA98">
        <v>1</v>
      </c>
      <c r="AB98">
        <v>1</v>
      </c>
      <c r="AC98">
        <v>1</v>
      </c>
      <c r="AD98">
        <v>1</v>
      </c>
    </row>
    <row r="99" spans="1:30" x14ac:dyDescent="0.2">
      <c r="A99">
        <v>84</v>
      </c>
      <c r="B99" t="s">
        <v>674</v>
      </c>
      <c r="C99">
        <v>200</v>
      </c>
      <c r="D99">
        <v>80</v>
      </c>
      <c r="E99" s="24">
        <v>42934.594953703701</v>
      </c>
      <c r="F99" s="24">
        <v>42934.594988425924</v>
      </c>
      <c r="G99">
        <v>3.15</v>
      </c>
      <c r="H99">
        <v>67</v>
      </c>
      <c r="I99">
        <v>10</v>
      </c>
      <c r="J99">
        <v>7321</v>
      </c>
      <c r="K99">
        <v>58</v>
      </c>
      <c r="L99">
        <v>129405</v>
      </c>
      <c r="M99" t="s">
        <v>56</v>
      </c>
      <c r="N99">
        <v>860252</v>
      </c>
      <c r="O99">
        <v>677396</v>
      </c>
      <c r="P99">
        <v>485037</v>
      </c>
      <c r="Q99">
        <v>1158</v>
      </c>
      <c r="R99">
        <f>SUM(Table13[[#This Row],[htmlResponseBytes]:[otherResponseBytes]])</f>
        <v>2153248</v>
      </c>
      <c r="S99">
        <v>19</v>
      </c>
      <c r="T99">
        <v>4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1</v>
      </c>
      <c r="AB99">
        <v>1</v>
      </c>
      <c r="AC99">
        <v>1</v>
      </c>
      <c r="AD99">
        <v>1</v>
      </c>
    </row>
    <row r="100" spans="1:30" x14ac:dyDescent="0.2">
      <c r="A100">
        <v>147</v>
      </c>
      <c r="B100" t="s">
        <v>675</v>
      </c>
      <c r="C100">
        <v>200</v>
      </c>
      <c r="D100">
        <v>80</v>
      </c>
      <c r="E100" s="24">
        <v>42934.599930555552</v>
      </c>
      <c r="F100" s="24">
        <v>42934.599953703706</v>
      </c>
      <c r="G100">
        <v>2.1</v>
      </c>
      <c r="H100">
        <v>47</v>
      </c>
      <c r="I100">
        <v>17</v>
      </c>
      <c r="J100">
        <v>4998</v>
      </c>
      <c r="K100">
        <v>37</v>
      </c>
      <c r="L100">
        <v>95173</v>
      </c>
      <c r="M100" t="s">
        <v>56</v>
      </c>
      <c r="N100">
        <v>216267</v>
      </c>
      <c r="O100">
        <v>350260</v>
      </c>
      <c r="P100">
        <v>851226</v>
      </c>
      <c r="Q100">
        <v>5033</v>
      </c>
      <c r="R100">
        <f>SUM(Table13[[#This Row],[htmlResponseBytes]:[otherResponseBytes]])</f>
        <v>1517959</v>
      </c>
      <c r="S100">
        <v>16</v>
      </c>
      <c r="T100">
        <v>2</v>
      </c>
      <c r="U100">
        <v>0</v>
      </c>
      <c r="V100">
        <v>1</v>
      </c>
      <c r="W100">
        <v>0</v>
      </c>
      <c r="X100">
        <v>0</v>
      </c>
      <c r="Y100">
        <v>0</v>
      </c>
      <c r="Z100">
        <v>0</v>
      </c>
      <c r="AA100">
        <v>1</v>
      </c>
      <c r="AB100">
        <v>1</v>
      </c>
      <c r="AC100">
        <v>1</v>
      </c>
      <c r="AD100">
        <v>1</v>
      </c>
    </row>
    <row r="101" spans="1:30" x14ac:dyDescent="0.2">
      <c r="A101">
        <v>247</v>
      </c>
      <c r="B101" t="s">
        <v>676</v>
      </c>
      <c r="C101">
        <v>200</v>
      </c>
      <c r="D101">
        <v>80</v>
      </c>
      <c r="E101" s="24">
        <v>42934.608912037038</v>
      </c>
      <c r="F101" s="24">
        <v>42934.6094212963</v>
      </c>
      <c r="G101">
        <v>43.8</v>
      </c>
      <c r="H101">
        <v>95</v>
      </c>
      <c r="I101">
        <v>26</v>
      </c>
      <c r="J101">
        <v>16654</v>
      </c>
      <c r="K101">
        <v>67</v>
      </c>
      <c r="L101">
        <v>300246</v>
      </c>
      <c r="M101" t="s">
        <v>56</v>
      </c>
      <c r="N101">
        <v>211937</v>
      </c>
      <c r="O101">
        <v>546976</v>
      </c>
      <c r="P101">
        <v>3614391</v>
      </c>
      <c r="Q101">
        <v>42211</v>
      </c>
      <c r="R101">
        <f>SUM(Table13[[#This Row],[htmlResponseBytes]:[otherResponseBytes]])</f>
        <v>4715761</v>
      </c>
      <c r="S101">
        <v>41</v>
      </c>
      <c r="T101">
        <v>4</v>
      </c>
      <c r="U101">
        <v>0</v>
      </c>
      <c r="V101">
        <v>1</v>
      </c>
      <c r="W101">
        <v>1</v>
      </c>
      <c r="X101">
        <v>0</v>
      </c>
      <c r="Y101">
        <v>0</v>
      </c>
      <c r="Z101">
        <v>0</v>
      </c>
      <c r="AA101">
        <v>1</v>
      </c>
      <c r="AB101">
        <v>1</v>
      </c>
      <c r="AC101">
        <v>1</v>
      </c>
      <c r="AD101">
        <v>1</v>
      </c>
    </row>
    <row r="102" spans="1:30" x14ac:dyDescent="0.2">
      <c r="A102">
        <v>395</v>
      </c>
      <c r="B102" t="s">
        <v>677</v>
      </c>
      <c r="C102">
        <v>200</v>
      </c>
      <c r="D102">
        <v>80</v>
      </c>
      <c r="E102" s="24">
        <v>42934.623657407406</v>
      </c>
      <c r="F102" s="24">
        <v>42934.623831018522</v>
      </c>
      <c r="G102">
        <v>15.17</v>
      </c>
      <c r="H102">
        <v>125</v>
      </c>
      <c r="I102">
        <v>24</v>
      </c>
      <c r="J102">
        <v>19142</v>
      </c>
      <c r="K102">
        <v>103</v>
      </c>
      <c r="L102">
        <v>192342</v>
      </c>
      <c r="M102" t="s">
        <v>56</v>
      </c>
      <c r="N102">
        <v>252547</v>
      </c>
      <c r="O102">
        <v>726367</v>
      </c>
      <c r="P102">
        <v>2018847</v>
      </c>
      <c r="Q102">
        <v>13398</v>
      </c>
      <c r="R102">
        <f>SUM(Table13[[#This Row],[htmlResponseBytes]:[otherResponseBytes]])</f>
        <v>3203501</v>
      </c>
      <c r="S102">
        <v>18</v>
      </c>
      <c r="T102">
        <v>2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1</v>
      </c>
      <c r="AB102">
        <v>1</v>
      </c>
      <c r="AC102">
        <v>0</v>
      </c>
      <c r="AD102">
        <v>1</v>
      </c>
    </row>
    <row r="103" spans="1:30" x14ac:dyDescent="0.2">
      <c r="A103">
        <v>405</v>
      </c>
      <c r="B103" t="s">
        <v>678</v>
      </c>
      <c r="C103">
        <v>200</v>
      </c>
      <c r="D103">
        <v>80</v>
      </c>
      <c r="E103" s="24">
        <v>42934.62462962963</v>
      </c>
      <c r="F103" s="24">
        <v>42934.624652777777</v>
      </c>
      <c r="G103">
        <v>2</v>
      </c>
      <c r="H103">
        <v>41</v>
      </c>
      <c r="I103">
        <v>11</v>
      </c>
      <c r="J103">
        <v>4456</v>
      </c>
      <c r="K103">
        <v>30</v>
      </c>
      <c r="L103">
        <v>58571</v>
      </c>
      <c r="M103">
        <v>33834</v>
      </c>
      <c r="N103">
        <v>107478</v>
      </c>
      <c r="O103">
        <v>192079</v>
      </c>
      <c r="P103">
        <v>517205</v>
      </c>
      <c r="Q103">
        <v>58175</v>
      </c>
      <c r="R103">
        <f>SUM(Table13[[#This Row],[htmlResponseBytes]:[otherResponseBytes]])</f>
        <v>967342</v>
      </c>
      <c r="S103">
        <v>11</v>
      </c>
      <c r="T103">
        <v>2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1</v>
      </c>
      <c r="AA103">
        <v>1</v>
      </c>
      <c r="AB103">
        <v>1</v>
      </c>
      <c r="AC103">
        <v>0</v>
      </c>
      <c r="AD103">
        <v>1</v>
      </c>
    </row>
    <row r="104" spans="1:30" x14ac:dyDescent="0.2">
      <c r="A104">
        <v>419</v>
      </c>
      <c r="B104" t="s">
        <v>679</v>
      </c>
      <c r="C104">
        <v>200</v>
      </c>
      <c r="D104">
        <v>80</v>
      </c>
      <c r="E104" s="24">
        <v>42934.625868055555</v>
      </c>
      <c r="F104" s="24">
        <v>42934.62641203704</v>
      </c>
      <c r="G104">
        <v>46.64</v>
      </c>
      <c r="H104">
        <v>109</v>
      </c>
      <c r="I104">
        <v>31</v>
      </c>
      <c r="J104">
        <v>45438</v>
      </c>
      <c r="K104">
        <v>59</v>
      </c>
      <c r="L104">
        <v>526309</v>
      </c>
      <c r="M104" t="s">
        <v>56</v>
      </c>
      <c r="N104">
        <v>1394</v>
      </c>
      <c r="O104">
        <v>366656</v>
      </c>
      <c r="P104">
        <v>1660494</v>
      </c>
      <c r="Q104">
        <v>14190</v>
      </c>
      <c r="R104">
        <f>SUM(Table13[[#This Row],[htmlResponseBytes]:[otherResponseBytes]])</f>
        <v>2569043</v>
      </c>
      <c r="S104">
        <v>45</v>
      </c>
      <c r="T104">
        <v>1</v>
      </c>
      <c r="U104">
        <v>0</v>
      </c>
      <c r="V104">
        <v>1</v>
      </c>
      <c r="W104">
        <v>0</v>
      </c>
      <c r="X104">
        <v>0</v>
      </c>
      <c r="Y104">
        <v>0</v>
      </c>
      <c r="Z104">
        <v>1</v>
      </c>
      <c r="AA104">
        <v>1</v>
      </c>
      <c r="AB104">
        <v>1</v>
      </c>
      <c r="AC104">
        <v>1</v>
      </c>
      <c r="AD104">
        <v>1</v>
      </c>
    </row>
    <row r="105" spans="1:30" x14ac:dyDescent="0.2">
      <c r="A105">
        <v>514</v>
      </c>
      <c r="B105" t="s">
        <v>680</v>
      </c>
      <c r="C105">
        <v>200</v>
      </c>
      <c r="D105">
        <v>80</v>
      </c>
      <c r="E105" s="24">
        <v>42934.642395833333</v>
      </c>
      <c r="F105" s="24">
        <v>42934.642488425925</v>
      </c>
      <c r="G105">
        <v>8.6300000000000008</v>
      </c>
      <c r="H105">
        <v>39</v>
      </c>
      <c r="I105">
        <v>8</v>
      </c>
      <c r="J105">
        <v>35558</v>
      </c>
      <c r="K105">
        <v>29</v>
      </c>
      <c r="L105">
        <v>211564</v>
      </c>
      <c r="M105">
        <v>1049</v>
      </c>
      <c r="N105">
        <v>1991909</v>
      </c>
      <c r="O105">
        <v>449252</v>
      </c>
      <c r="P105">
        <v>1846347</v>
      </c>
      <c r="Q105">
        <v>1653</v>
      </c>
      <c r="R105">
        <f>SUM(Table13[[#This Row],[htmlResponseBytes]:[otherResponseBytes]])</f>
        <v>4501774</v>
      </c>
      <c r="S105">
        <v>22</v>
      </c>
      <c r="T105">
        <v>1</v>
      </c>
      <c r="U105">
        <v>0</v>
      </c>
      <c r="V105">
        <v>0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</row>
    <row r="106" spans="1:30" x14ac:dyDescent="0.2">
      <c r="A106">
        <v>566</v>
      </c>
      <c r="B106" t="s">
        <v>681</v>
      </c>
      <c r="C106">
        <v>200</v>
      </c>
      <c r="D106">
        <v>80</v>
      </c>
      <c r="E106" s="24">
        <v>42934.647638888891</v>
      </c>
      <c r="F106" s="24">
        <v>42934.647685185184</v>
      </c>
      <c r="G106">
        <v>4.28</v>
      </c>
      <c r="H106">
        <v>81</v>
      </c>
      <c r="I106">
        <v>50</v>
      </c>
      <c r="J106">
        <v>22641</v>
      </c>
      <c r="K106">
        <v>26</v>
      </c>
      <c r="L106">
        <v>63917</v>
      </c>
      <c r="M106" t="s">
        <v>56</v>
      </c>
      <c r="N106">
        <v>143544</v>
      </c>
      <c r="O106">
        <v>329826</v>
      </c>
      <c r="P106">
        <v>392893</v>
      </c>
      <c r="Q106">
        <v>139002</v>
      </c>
      <c r="R106">
        <f>SUM(Table13[[#This Row],[htmlResponseBytes]:[otherResponseBytes]])</f>
        <v>1069182</v>
      </c>
      <c r="S106">
        <v>18</v>
      </c>
      <c r="T106">
        <v>4</v>
      </c>
      <c r="U106">
        <v>0</v>
      </c>
      <c r="V106">
        <v>1</v>
      </c>
      <c r="W106">
        <v>0</v>
      </c>
      <c r="X106">
        <v>0</v>
      </c>
      <c r="Y106">
        <v>0</v>
      </c>
      <c r="Z106">
        <v>0</v>
      </c>
      <c r="AA106">
        <v>1</v>
      </c>
      <c r="AB106">
        <v>1</v>
      </c>
      <c r="AC106">
        <v>1</v>
      </c>
      <c r="AD106">
        <v>1</v>
      </c>
    </row>
    <row r="107" spans="1:30" x14ac:dyDescent="0.2">
      <c r="A107">
        <v>585</v>
      </c>
      <c r="B107" t="s">
        <v>682</v>
      </c>
      <c r="C107">
        <v>200</v>
      </c>
      <c r="D107">
        <v>80</v>
      </c>
      <c r="E107" s="24">
        <v>42934.649699074071</v>
      </c>
      <c r="F107" s="24">
        <v>42934.649756944447</v>
      </c>
      <c r="G107">
        <v>5</v>
      </c>
      <c r="H107">
        <v>63</v>
      </c>
      <c r="I107">
        <v>22</v>
      </c>
      <c r="J107">
        <v>17624</v>
      </c>
      <c r="K107">
        <v>29</v>
      </c>
      <c r="L107">
        <v>82054</v>
      </c>
      <c r="M107">
        <v>397</v>
      </c>
      <c r="N107">
        <v>369171</v>
      </c>
      <c r="O107">
        <v>434397</v>
      </c>
      <c r="P107">
        <v>2541680</v>
      </c>
      <c r="Q107">
        <v>306092</v>
      </c>
      <c r="R107">
        <f>SUM(Table13[[#This Row],[htmlResponseBytes]:[otherResponseBytes]])</f>
        <v>3733791</v>
      </c>
      <c r="S107">
        <v>15</v>
      </c>
      <c r="T107">
        <v>1</v>
      </c>
      <c r="U107">
        <v>0</v>
      </c>
      <c r="V107">
        <v>0</v>
      </c>
      <c r="W107">
        <v>1</v>
      </c>
      <c r="X107">
        <v>0</v>
      </c>
      <c r="Y107">
        <v>0</v>
      </c>
      <c r="Z107">
        <v>0</v>
      </c>
      <c r="AA107">
        <v>1</v>
      </c>
      <c r="AB107">
        <v>1</v>
      </c>
      <c r="AC107">
        <v>0</v>
      </c>
      <c r="AD107">
        <v>1</v>
      </c>
    </row>
    <row r="108" spans="1:30" x14ac:dyDescent="0.2">
      <c r="A108">
        <v>608</v>
      </c>
      <c r="B108" t="s">
        <v>683</v>
      </c>
      <c r="C108">
        <v>200</v>
      </c>
      <c r="D108">
        <v>80</v>
      </c>
      <c r="E108" s="24">
        <v>42934.652708333335</v>
      </c>
      <c r="F108" s="24">
        <v>42934.65284722222</v>
      </c>
      <c r="G108">
        <v>12.02</v>
      </c>
      <c r="H108">
        <v>237</v>
      </c>
      <c r="I108">
        <v>55</v>
      </c>
      <c r="J108">
        <v>54949</v>
      </c>
      <c r="K108">
        <v>118</v>
      </c>
      <c r="L108">
        <v>157631</v>
      </c>
      <c r="M108">
        <v>876</v>
      </c>
      <c r="N108">
        <v>300203</v>
      </c>
      <c r="O108">
        <v>1224660</v>
      </c>
      <c r="P108">
        <v>2562220</v>
      </c>
      <c r="Q108">
        <v>279558</v>
      </c>
      <c r="R108">
        <f>SUM(Table13[[#This Row],[htmlResponseBytes]:[otherResponseBytes]])</f>
        <v>4525148</v>
      </c>
      <c r="S108">
        <v>57</v>
      </c>
      <c r="T108">
        <v>7</v>
      </c>
      <c r="U108">
        <v>1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1</v>
      </c>
      <c r="AC108">
        <v>0</v>
      </c>
      <c r="AD108">
        <v>1</v>
      </c>
    </row>
    <row r="109" spans="1:30" x14ac:dyDescent="0.2">
      <c r="A109">
        <v>612</v>
      </c>
      <c r="B109" t="s">
        <v>684</v>
      </c>
      <c r="C109">
        <v>200</v>
      </c>
      <c r="D109">
        <v>80</v>
      </c>
      <c r="E109" s="24">
        <v>42934.653101851851</v>
      </c>
      <c r="F109" s="24">
        <v>42934.653148148151</v>
      </c>
      <c r="G109">
        <v>3.53</v>
      </c>
      <c r="H109">
        <v>69</v>
      </c>
      <c r="I109">
        <v>28</v>
      </c>
      <c r="J109">
        <v>13424</v>
      </c>
      <c r="K109">
        <v>44</v>
      </c>
      <c r="L109">
        <v>109789</v>
      </c>
      <c r="M109" t="s">
        <v>56</v>
      </c>
      <c r="N109">
        <v>100840</v>
      </c>
      <c r="O109">
        <v>384554</v>
      </c>
      <c r="P109">
        <v>1514615</v>
      </c>
      <c r="Q109">
        <v>53307</v>
      </c>
      <c r="R109">
        <f>SUM(Table13[[#This Row],[htmlResponseBytes]:[otherResponseBytes]])</f>
        <v>2163105</v>
      </c>
      <c r="S109">
        <v>25</v>
      </c>
      <c r="T109">
        <v>3</v>
      </c>
      <c r="U109">
        <v>0</v>
      </c>
      <c r="V109">
        <v>1</v>
      </c>
      <c r="W109">
        <v>0</v>
      </c>
      <c r="X109">
        <v>0</v>
      </c>
      <c r="Y109">
        <v>0</v>
      </c>
      <c r="Z109">
        <v>0</v>
      </c>
      <c r="AA109">
        <v>1</v>
      </c>
      <c r="AB109">
        <v>1</v>
      </c>
      <c r="AC109">
        <v>0</v>
      </c>
      <c r="AD109">
        <v>1</v>
      </c>
    </row>
    <row r="110" spans="1:30" x14ac:dyDescent="0.2">
      <c r="A110">
        <v>73</v>
      </c>
      <c r="B110" t="s">
        <v>685</v>
      </c>
      <c r="C110">
        <v>200</v>
      </c>
      <c r="D110">
        <v>79</v>
      </c>
      <c r="E110" s="24">
        <v>42934.593680555554</v>
      </c>
      <c r="F110" s="24">
        <v>42934.593738425923</v>
      </c>
      <c r="G110">
        <v>4.55</v>
      </c>
      <c r="H110">
        <v>93</v>
      </c>
      <c r="I110">
        <v>35</v>
      </c>
      <c r="J110">
        <v>18853</v>
      </c>
      <c r="K110">
        <v>55</v>
      </c>
      <c r="L110">
        <v>157503</v>
      </c>
      <c r="M110">
        <v>43342</v>
      </c>
      <c r="N110">
        <v>320169</v>
      </c>
      <c r="O110">
        <v>246558</v>
      </c>
      <c r="P110">
        <v>1694822</v>
      </c>
      <c r="Q110">
        <v>12690</v>
      </c>
      <c r="R110">
        <f>SUM(Table13[[#This Row],[htmlResponseBytes]:[otherResponseBytes]])</f>
        <v>2475084</v>
      </c>
      <c r="S110">
        <v>35</v>
      </c>
      <c r="T110">
        <v>2</v>
      </c>
      <c r="U110">
        <v>0</v>
      </c>
      <c r="V110">
        <v>1</v>
      </c>
      <c r="W110">
        <v>0</v>
      </c>
      <c r="X110">
        <v>0</v>
      </c>
      <c r="Y110">
        <v>0</v>
      </c>
      <c r="Z110">
        <v>1</v>
      </c>
      <c r="AA110">
        <v>1</v>
      </c>
      <c r="AB110">
        <v>1</v>
      </c>
      <c r="AC110">
        <v>0</v>
      </c>
      <c r="AD110">
        <v>1</v>
      </c>
    </row>
    <row r="111" spans="1:30" x14ac:dyDescent="0.2">
      <c r="A111">
        <v>93</v>
      </c>
      <c r="B111" t="s">
        <v>686</v>
      </c>
      <c r="C111">
        <v>200</v>
      </c>
      <c r="D111">
        <v>79</v>
      </c>
      <c r="E111" s="24">
        <v>42934.595937500002</v>
      </c>
      <c r="F111" s="24">
        <v>42934.595949074072</v>
      </c>
      <c r="G111">
        <v>1.21</v>
      </c>
      <c r="H111">
        <v>80</v>
      </c>
      <c r="I111">
        <v>6</v>
      </c>
      <c r="J111">
        <v>8238</v>
      </c>
      <c r="K111">
        <v>76</v>
      </c>
      <c r="L111">
        <v>81504</v>
      </c>
      <c r="M111" t="s">
        <v>56</v>
      </c>
      <c r="N111">
        <v>109014</v>
      </c>
      <c r="O111">
        <v>213956</v>
      </c>
      <c r="P111">
        <v>163708</v>
      </c>
      <c r="Q111">
        <v>642</v>
      </c>
      <c r="R111">
        <f>SUM(Table13[[#This Row],[htmlResponseBytes]:[otherResponseBytes]])</f>
        <v>568824</v>
      </c>
      <c r="S111">
        <v>6</v>
      </c>
      <c r="T111">
        <v>2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1</v>
      </c>
      <c r="AB111">
        <v>1</v>
      </c>
      <c r="AC111">
        <v>0</v>
      </c>
      <c r="AD111">
        <v>1</v>
      </c>
    </row>
    <row r="112" spans="1:30" x14ac:dyDescent="0.2">
      <c r="A112">
        <v>101</v>
      </c>
      <c r="B112" t="s">
        <v>687</v>
      </c>
      <c r="C112">
        <v>200</v>
      </c>
      <c r="D112">
        <v>79</v>
      </c>
      <c r="E112" s="24">
        <v>42934.596539351849</v>
      </c>
      <c r="F112" s="24">
        <v>42934.596608796295</v>
      </c>
      <c r="G112">
        <v>6.79</v>
      </c>
      <c r="H112">
        <v>188</v>
      </c>
      <c r="I112">
        <v>21</v>
      </c>
      <c r="J112">
        <v>17805</v>
      </c>
      <c r="K112">
        <v>159</v>
      </c>
      <c r="L112">
        <v>200551</v>
      </c>
      <c r="M112" t="s">
        <v>56</v>
      </c>
      <c r="N112">
        <v>376425</v>
      </c>
      <c r="O112">
        <v>1543767</v>
      </c>
      <c r="P112">
        <v>2026113</v>
      </c>
      <c r="Q112">
        <v>37242</v>
      </c>
      <c r="R112">
        <f>SUM(Table13[[#This Row],[htmlResponseBytes]:[otherResponseBytes]])</f>
        <v>4184098</v>
      </c>
      <c r="S112">
        <v>22</v>
      </c>
      <c r="T112">
        <v>3</v>
      </c>
      <c r="U112">
        <v>0</v>
      </c>
      <c r="V112">
        <v>1</v>
      </c>
      <c r="W112">
        <v>0</v>
      </c>
      <c r="X112">
        <v>0</v>
      </c>
      <c r="Y112">
        <v>1</v>
      </c>
      <c r="Z112">
        <v>0</v>
      </c>
      <c r="AA112">
        <v>1</v>
      </c>
      <c r="AB112">
        <v>1</v>
      </c>
      <c r="AC112">
        <v>1</v>
      </c>
      <c r="AD112">
        <v>1</v>
      </c>
    </row>
    <row r="113" spans="1:30" x14ac:dyDescent="0.2">
      <c r="A113">
        <v>127</v>
      </c>
      <c r="B113" t="s">
        <v>688</v>
      </c>
      <c r="C113">
        <v>200</v>
      </c>
      <c r="D113">
        <v>79</v>
      </c>
      <c r="E113" s="24">
        <v>42934.598229166666</v>
      </c>
      <c r="F113" s="24">
        <v>42934.598287037035</v>
      </c>
      <c r="G113">
        <v>4.4000000000000004</v>
      </c>
      <c r="H113">
        <v>63</v>
      </c>
      <c r="I113">
        <v>15</v>
      </c>
      <c r="J113">
        <v>7962</v>
      </c>
      <c r="K113">
        <v>48</v>
      </c>
      <c r="L113">
        <v>135737</v>
      </c>
      <c r="M113" t="s">
        <v>56</v>
      </c>
      <c r="N113">
        <v>1210350</v>
      </c>
      <c r="O113">
        <v>391185</v>
      </c>
      <c r="P113">
        <v>1385969</v>
      </c>
      <c r="Q113">
        <v>65762</v>
      </c>
      <c r="R113">
        <f>SUM(Table13[[#This Row],[htmlResponseBytes]:[otherResponseBytes]])</f>
        <v>3189003</v>
      </c>
      <c r="S113">
        <v>29</v>
      </c>
      <c r="T113">
        <v>7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1</v>
      </c>
      <c r="AA113">
        <v>1</v>
      </c>
      <c r="AB113">
        <v>1</v>
      </c>
      <c r="AC113">
        <v>1</v>
      </c>
      <c r="AD113">
        <v>1</v>
      </c>
    </row>
    <row r="114" spans="1:30" x14ac:dyDescent="0.2">
      <c r="A114">
        <v>128</v>
      </c>
      <c r="B114" t="s">
        <v>689</v>
      </c>
      <c r="C114">
        <v>200</v>
      </c>
      <c r="D114">
        <v>79</v>
      </c>
      <c r="E114" s="24">
        <v>42934.598287037035</v>
      </c>
      <c r="F114" s="24">
        <v>42934.598333333335</v>
      </c>
      <c r="G114">
        <v>4.59</v>
      </c>
      <c r="H114">
        <v>64</v>
      </c>
      <c r="I114">
        <v>17</v>
      </c>
      <c r="J114">
        <v>9213</v>
      </c>
      <c r="K114">
        <v>45</v>
      </c>
      <c r="L114">
        <v>148251</v>
      </c>
      <c r="M114" t="s">
        <v>56</v>
      </c>
      <c r="N114">
        <v>403438</v>
      </c>
      <c r="O114">
        <v>2168918</v>
      </c>
      <c r="P114">
        <v>1078084</v>
      </c>
      <c r="Q114">
        <v>99187</v>
      </c>
      <c r="R114">
        <f>SUM(Table13[[#This Row],[htmlResponseBytes]:[otherResponseBytes]])</f>
        <v>3897878</v>
      </c>
      <c r="S114">
        <v>17</v>
      </c>
      <c r="T114">
        <v>4</v>
      </c>
      <c r="U114">
        <v>0</v>
      </c>
      <c r="V114">
        <v>0</v>
      </c>
      <c r="W114">
        <v>0</v>
      </c>
      <c r="X114">
        <v>0</v>
      </c>
      <c r="Y114">
        <v>1</v>
      </c>
      <c r="Z114">
        <v>1</v>
      </c>
      <c r="AA114">
        <v>1</v>
      </c>
      <c r="AB114">
        <v>1</v>
      </c>
      <c r="AC114">
        <v>0</v>
      </c>
      <c r="AD114">
        <v>1</v>
      </c>
    </row>
    <row r="115" spans="1:30" x14ac:dyDescent="0.2">
      <c r="A115">
        <v>267</v>
      </c>
      <c r="B115" t="s">
        <v>690</v>
      </c>
      <c r="C115">
        <v>200</v>
      </c>
      <c r="D115">
        <v>79</v>
      </c>
      <c r="E115" s="24">
        <v>42934.611168981479</v>
      </c>
      <c r="F115" s="24">
        <v>42934.611192129632</v>
      </c>
      <c r="G115">
        <v>2.12</v>
      </c>
      <c r="H115">
        <v>51</v>
      </c>
      <c r="I115">
        <v>11</v>
      </c>
      <c r="J115">
        <v>6903</v>
      </c>
      <c r="K115">
        <v>38</v>
      </c>
      <c r="L115">
        <v>116818</v>
      </c>
      <c r="M115" t="s">
        <v>56</v>
      </c>
      <c r="N115">
        <v>116509</v>
      </c>
      <c r="O115">
        <v>127452</v>
      </c>
      <c r="P115">
        <v>1183137</v>
      </c>
      <c r="Q115">
        <v>1083</v>
      </c>
      <c r="R115">
        <f>SUM(Table13[[#This Row],[htmlResponseBytes]:[otherResponseBytes]])</f>
        <v>1544999</v>
      </c>
      <c r="S115">
        <v>17</v>
      </c>
      <c r="T115">
        <v>3</v>
      </c>
      <c r="U115">
        <v>0</v>
      </c>
      <c r="V115">
        <v>1</v>
      </c>
      <c r="W115">
        <v>0</v>
      </c>
      <c r="X115">
        <v>0</v>
      </c>
      <c r="Y115">
        <v>1</v>
      </c>
      <c r="Z115">
        <v>0</v>
      </c>
      <c r="AA115">
        <v>1</v>
      </c>
      <c r="AB115">
        <v>1</v>
      </c>
      <c r="AC115">
        <v>0</v>
      </c>
      <c r="AD115">
        <v>1</v>
      </c>
    </row>
    <row r="116" spans="1:30" x14ac:dyDescent="0.2">
      <c r="A116">
        <v>270</v>
      </c>
      <c r="B116" t="s">
        <v>691</v>
      </c>
      <c r="C116">
        <v>200</v>
      </c>
      <c r="D116">
        <v>79</v>
      </c>
      <c r="E116" s="24">
        <v>42934.611342592594</v>
      </c>
      <c r="F116" s="24">
        <v>42934.611446759256</v>
      </c>
      <c r="G116">
        <v>9.0399999999999991</v>
      </c>
      <c r="H116">
        <v>148</v>
      </c>
      <c r="I116">
        <v>33</v>
      </c>
      <c r="J116">
        <v>40025</v>
      </c>
      <c r="K116">
        <v>98</v>
      </c>
      <c r="L116">
        <v>257477</v>
      </c>
      <c r="M116" t="s">
        <v>56</v>
      </c>
      <c r="N116">
        <v>339787</v>
      </c>
      <c r="O116">
        <v>457599</v>
      </c>
      <c r="P116">
        <v>2691755</v>
      </c>
      <c r="Q116">
        <v>66497</v>
      </c>
      <c r="R116">
        <f>SUM(Table13[[#This Row],[htmlResponseBytes]:[otherResponseBytes]])</f>
        <v>3813115</v>
      </c>
      <c r="S116">
        <v>46</v>
      </c>
      <c r="T116">
        <v>8</v>
      </c>
      <c r="U116">
        <v>0</v>
      </c>
      <c r="V116">
        <v>0</v>
      </c>
      <c r="W116">
        <v>1</v>
      </c>
      <c r="X116">
        <v>0</v>
      </c>
      <c r="Y116">
        <v>1</v>
      </c>
      <c r="Z116">
        <v>0</v>
      </c>
      <c r="AA116">
        <v>1</v>
      </c>
      <c r="AB116">
        <v>0</v>
      </c>
      <c r="AC116">
        <v>0</v>
      </c>
      <c r="AD116">
        <v>1</v>
      </c>
    </row>
    <row r="117" spans="1:30" x14ac:dyDescent="0.2">
      <c r="A117">
        <v>296</v>
      </c>
      <c r="B117" t="s">
        <v>692</v>
      </c>
      <c r="C117">
        <v>200</v>
      </c>
      <c r="D117">
        <v>79</v>
      </c>
      <c r="E117" s="24">
        <v>42934.613703703704</v>
      </c>
      <c r="F117" s="24">
        <v>42934.61377314815</v>
      </c>
      <c r="G117">
        <v>6.27</v>
      </c>
      <c r="H117">
        <v>205</v>
      </c>
      <c r="I117">
        <v>81</v>
      </c>
      <c r="J117">
        <v>52655</v>
      </c>
      <c r="K117">
        <v>59</v>
      </c>
      <c r="L117">
        <v>154515</v>
      </c>
      <c r="M117">
        <v>48930</v>
      </c>
      <c r="N117">
        <v>192454</v>
      </c>
      <c r="O117">
        <v>363901</v>
      </c>
      <c r="P117">
        <v>772887</v>
      </c>
      <c r="Q117">
        <v>38311</v>
      </c>
      <c r="R117">
        <f>SUM(Table13[[#This Row],[htmlResponseBytes]:[otherResponseBytes]])</f>
        <v>1570998</v>
      </c>
      <c r="S117">
        <v>27</v>
      </c>
      <c r="T117">
        <v>6</v>
      </c>
      <c r="U117">
        <v>0</v>
      </c>
      <c r="V117">
        <v>1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1</v>
      </c>
      <c r="AC117">
        <v>0</v>
      </c>
      <c r="AD117">
        <v>1</v>
      </c>
    </row>
    <row r="118" spans="1:30" x14ac:dyDescent="0.2">
      <c r="A118">
        <v>348</v>
      </c>
      <c r="B118" t="s">
        <v>693</v>
      </c>
      <c r="C118">
        <v>200</v>
      </c>
      <c r="D118">
        <v>79</v>
      </c>
      <c r="E118" s="24">
        <v>42934.61986111111</v>
      </c>
      <c r="F118" s="24">
        <v>42934.62</v>
      </c>
      <c r="G118">
        <v>12.78</v>
      </c>
      <c r="H118">
        <v>244</v>
      </c>
      <c r="I118">
        <v>6</v>
      </c>
      <c r="J118">
        <v>19283</v>
      </c>
      <c r="K118">
        <v>228</v>
      </c>
      <c r="L118">
        <v>1052582</v>
      </c>
      <c r="M118">
        <v>1131</v>
      </c>
      <c r="N118">
        <v>52067</v>
      </c>
      <c r="O118">
        <v>765638</v>
      </c>
      <c r="P118">
        <v>1596296</v>
      </c>
      <c r="Q118">
        <v>738</v>
      </c>
      <c r="R118">
        <f>SUM(Table13[[#This Row],[htmlResponseBytes]:[otherResponseBytes]])</f>
        <v>3468452</v>
      </c>
      <c r="S118">
        <v>16</v>
      </c>
      <c r="T118">
        <v>2</v>
      </c>
      <c r="U118">
        <v>0</v>
      </c>
      <c r="V118">
        <v>1</v>
      </c>
      <c r="W118">
        <v>0</v>
      </c>
      <c r="X118">
        <v>1</v>
      </c>
      <c r="Y118">
        <v>0</v>
      </c>
      <c r="Z118">
        <v>1</v>
      </c>
      <c r="AA118">
        <v>0</v>
      </c>
      <c r="AB118">
        <v>1</v>
      </c>
      <c r="AC118">
        <v>0</v>
      </c>
      <c r="AD118">
        <v>1</v>
      </c>
    </row>
    <row r="119" spans="1:30" x14ac:dyDescent="0.2">
      <c r="A119">
        <v>360</v>
      </c>
      <c r="B119" t="s">
        <v>694</v>
      </c>
      <c r="C119">
        <v>200</v>
      </c>
      <c r="D119">
        <v>79</v>
      </c>
      <c r="E119" s="24">
        <v>42934.621041666665</v>
      </c>
      <c r="F119" s="24">
        <v>42934.621087962965</v>
      </c>
      <c r="G119">
        <v>3.51</v>
      </c>
      <c r="H119">
        <v>60</v>
      </c>
      <c r="I119">
        <v>12</v>
      </c>
      <c r="J119">
        <v>7265</v>
      </c>
      <c r="K119">
        <v>45</v>
      </c>
      <c r="L119">
        <v>66077</v>
      </c>
      <c r="M119" t="s">
        <v>56</v>
      </c>
      <c r="N119">
        <v>150592</v>
      </c>
      <c r="O119">
        <v>453665</v>
      </c>
      <c r="P119">
        <v>892614</v>
      </c>
      <c r="Q119">
        <v>110860</v>
      </c>
      <c r="R119">
        <f>SUM(Table13[[#This Row],[htmlResponseBytes]:[otherResponseBytes]])</f>
        <v>1673808</v>
      </c>
      <c r="S119">
        <v>12</v>
      </c>
      <c r="T119">
        <v>4</v>
      </c>
      <c r="U119">
        <v>0</v>
      </c>
      <c r="V119">
        <v>0</v>
      </c>
      <c r="W119">
        <v>1</v>
      </c>
      <c r="X119">
        <v>0</v>
      </c>
      <c r="Y119">
        <v>0</v>
      </c>
      <c r="Z119">
        <v>1</v>
      </c>
      <c r="AA119">
        <v>1</v>
      </c>
      <c r="AB119">
        <v>1</v>
      </c>
      <c r="AC119">
        <v>1</v>
      </c>
      <c r="AD119">
        <v>1</v>
      </c>
    </row>
    <row r="120" spans="1:30" x14ac:dyDescent="0.2">
      <c r="A120">
        <v>408</v>
      </c>
      <c r="B120" t="s">
        <v>695</v>
      </c>
      <c r="C120">
        <v>200</v>
      </c>
      <c r="D120">
        <v>79</v>
      </c>
      <c r="E120" s="24">
        <v>42934.6247337963</v>
      </c>
      <c r="F120" s="24">
        <v>42934.624861111108</v>
      </c>
      <c r="G120">
        <v>10.95</v>
      </c>
      <c r="H120">
        <v>224</v>
      </c>
      <c r="I120">
        <v>55</v>
      </c>
      <c r="J120">
        <v>46320</v>
      </c>
      <c r="K120">
        <v>107</v>
      </c>
      <c r="L120">
        <v>120839</v>
      </c>
      <c r="M120" t="s">
        <v>56</v>
      </c>
      <c r="N120">
        <v>676724</v>
      </c>
      <c r="O120">
        <v>213123</v>
      </c>
      <c r="P120">
        <v>2418242</v>
      </c>
      <c r="Q120">
        <v>157058</v>
      </c>
      <c r="R120">
        <f>SUM(Table13[[#This Row],[htmlResponseBytes]:[otherResponseBytes]])</f>
        <v>3585986</v>
      </c>
      <c r="S120">
        <v>94</v>
      </c>
      <c r="T120">
        <v>5</v>
      </c>
      <c r="U120">
        <v>0</v>
      </c>
      <c r="V120">
        <v>1</v>
      </c>
      <c r="W120">
        <v>0</v>
      </c>
      <c r="X120">
        <v>0</v>
      </c>
      <c r="Y120">
        <v>0</v>
      </c>
      <c r="Z120">
        <v>1</v>
      </c>
      <c r="AA120">
        <v>1</v>
      </c>
      <c r="AB120">
        <v>1</v>
      </c>
      <c r="AC120">
        <v>0</v>
      </c>
      <c r="AD120">
        <v>1</v>
      </c>
    </row>
    <row r="121" spans="1:30" x14ac:dyDescent="0.2">
      <c r="A121">
        <v>449</v>
      </c>
      <c r="B121" t="s">
        <v>696</v>
      </c>
      <c r="C121">
        <v>200</v>
      </c>
      <c r="D121">
        <v>79</v>
      </c>
      <c r="E121" s="24">
        <v>42934.629027777781</v>
      </c>
      <c r="F121" s="24">
        <v>42934.629050925927</v>
      </c>
      <c r="G121">
        <v>2.38</v>
      </c>
      <c r="H121">
        <v>27</v>
      </c>
      <c r="I121">
        <v>13</v>
      </c>
      <c r="J121">
        <v>3390</v>
      </c>
      <c r="K121">
        <v>12</v>
      </c>
      <c r="L121">
        <v>23154</v>
      </c>
      <c r="M121" t="s">
        <v>56</v>
      </c>
      <c r="N121">
        <v>349963</v>
      </c>
      <c r="O121">
        <v>131299</v>
      </c>
      <c r="P121">
        <v>347901</v>
      </c>
      <c r="Q121">
        <v>124120</v>
      </c>
      <c r="R121">
        <f>SUM(Table13[[#This Row],[htmlResponseBytes]:[otherResponseBytes]])</f>
        <v>976437</v>
      </c>
      <c r="S121">
        <v>8</v>
      </c>
      <c r="T121">
        <v>1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0</v>
      </c>
      <c r="AA121">
        <v>1</v>
      </c>
      <c r="AB121">
        <v>1</v>
      </c>
      <c r="AC121">
        <v>0</v>
      </c>
      <c r="AD121">
        <v>1</v>
      </c>
    </row>
    <row r="122" spans="1:30" x14ac:dyDescent="0.2">
      <c r="A122">
        <v>453</v>
      </c>
      <c r="B122" t="s">
        <v>697</v>
      </c>
      <c r="C122">
        <v>200</v>
      </c>
      <c r="D122">
        <v>79</v>
      </c>
      <c r="E122" s="24">
        <v>42934.629363425927</v>
      </c>
      <c r="F122" s="24">
        <v>42934.629525462966</v>
      </c>
      <c r="G122">
        <v>13.45</v>
      </c>
      <c r="H122">
        <v>217</v>
      </c>
      <c r="I122">
        <v>77</v>
      </c>
      <c r="J122">
        <v>75151</v>
      </c>
      <c r="K122">
        <v>67</v>
      </c>
      <c r="L122">
        <v>606174</v>
      </c>
      <c r="M122">
        <v>274328</v>
      </c>
      <c r="N122">
        <v>634338</v>
      </c>
      <c r="O122">
        <v>3992896</v>
      </c>
      <c r="P122">
        <v>3744953</v>
      </c>
      <c r="Q122">
        <v>32325</v>
      </c>
      <c r="R122">
        <f>SUM(Table13[[#This Row],[htmlResponseBytes]:[otherResponseBytes]])</f>
        <v>9285014</v>
      </c>
      <c r="S122">
        <v>67</v>
      </c>
      <c r="T122">
        <v>2</v>
      </c>
      <c r="U122">
        <v>0</v>
      </c>
      <c r="V122">
        <v>0</v>
      </c>
      <c r="W122">
        <v>0</v>
      </c>
      <c r="X122">
        <v>0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</row>
    <row r="123" spans="1:30" x14ac:dyDescent="0.2">
      <c r="A123">
        <v>465</v>
      </c>
      <c r="B123" t="s">
        <v>698</v>
      </c>
      <c r="C123">
        <v>200</v>
      </c>
      <c r="D123">
        <v>79</v>
      </c>
      <c r="E123" s="24">
        <v>42934.630127314813</v>
      </c>
      <c r="F123" s="24">
        <v>42934.630150462966</v>
      </c>
      <c r="G123">
        <v>2.21</v>
      </c>
      <c r="H123">
        <v>30</v>
      </c>
      <c r="I123">
        <v>12</v>
      </c>
      <c r="J123">
        <v>3846</v>
      </c>
      <c r="K123">
        <v>19</v>
      </c>
      <c r="L123">
        <v>95914</v>
      </c>
      <c r="M123" t="s">
        <v>56</v>
      </c>
      <c r="N123">
        <v>129272</v>
      </c>
      <c r="O123">
        <v>110623</v>
      </c>
      <c r="P123">
        <v>965313</v>
      </c>
      <c r="Q123">
        <v>1434</v>
      </c>
      <c r="R123">
        <f>SUM(Table13[[#This Row],[htmlResponseBytes]:[otherResponseBytes]])</f>
        <v>1302556</v>
      </c>
      <c r="S123">
        <v>14</v>
      </c>
      <c r="T123">
        <v>3</v>
      </c>
      <c r="U123">
        <v>0</v>
      </c>
      <c r="V123">
        <v>0</v>
      </c>
      <c r="W123">
        <v>0</v>
      </c>
      <c r="X123">
        <v>0</v>
      </c>
      <c r="Y123">
        <v>1</v>
      </c>
      <c r="Z123">
        <v>0</v>
      </c>
      <c r="AA123">
        <v>1</v>
      </c>
      <c r="AB123">
        <v>1</v>
      </c>
      <c r="AC123">
        <v>0</v>
      </c>
      <c r="AD123">
        <v>1</v>
      </c>
    </row>
    <row r="124" spans="1:30" x14ac:dyDescent="0.2">
      <c r="A124">
        <v>547</v>
      </c>
      <c r="B124" t="s">
        <v>699</v>
      </c>
      <c r="C124">
        <v>200</v>
      </c>
      <c r="D124">
        <v>79</v>
      </c>
      <c r="E124" s="24">
        <v>42934.646111111113</v>
      </c>
      <c r="F124" s="24">
        <v>42934.646249999998</v>
      </c>
      <c r="G124">
        <v>11.91</v>
      </c>
      <c r="H124">
        <v>72</v>
      </c>
      <c r="I124">
        <v>34</v>
      </c>
      <c r="J124">
        <v>15436</v>
      </c>
      <c r="K124">
        <v>33</v>
      </c>
      <c r="L124">
        <v>76198</v>
      </c>
      <c r="M124" t="s">
        <v>56</v>
      </c>
      <c r="N124">
        <v>332802</v>
      </c>
      <c r="O124">
        <v>549519</v>
      </c>
      <c r="P124">
        <v>1611300</v>
      </c>
      <c r="Q124">
        <v>10232</v>
      </c>
      <c r="R124">
        <f>SUM(Table13[[#This Row],[htmlResponseBytes]:[otherResponseBytes]])</f>
        <v>2580051</v>
      </c>
      <c r="S124">
        <v>31</v>
      </c>
      <c r="T124">
        <v>4</v>
      </c>
      <c r="U124">
        <v>0</v>
      </c>
      <c r="V124">
        <v>1</v>
      </c>
      <c r="W124">
        <v>0</v>
      </c>
      <c r="X124">
        <v>0</v>
      </c>
      <c r="Y124">
        <v>0</v>
      </c>
      <c r="Z124">
        <v>0</v>
      </c>
      <c r="AA124">
        <v>1</v>
      </c>
      <c r="AB124">
        <v>1</v>
      </c>
      <c r="AC124">
        <v>0</v>
      </c>
      <c r="AD124">
        <v>1</v>
      </c>
    </row>
    <row r="125" spans="1:30" x14ac:dyDescent="0.2">
      <c r="A125">
        <v>580</v>
      </c>
      <c r="B125" t="s">
        <v>700</v>
      </c>
      <c r="C125">
        <v>200</v>
      </c>
      <c r="D125">
        <v>79</v>
      </c>
      <c r="E125" s="24">
        <v>42934.649259259262</v>
      </c>
      <c r="F125" s="24">
        <v>42934.649444444447</v>
      </c>
      <c r="G125">
        <v>15.9</v>
      </c>
      <c r="H125">
        <v>53</v>
      </c>
      <c r="I125">
        <v>18</v>
      </c>
      <c r="J125">
        <v>6544</v>
      </c>
      <c r="K125">
        <v>38</v>
      </c>
      <c r="L125">
        <v>106706</v>
      </c>
      <c r="M125" t="s">
        <v>56</v>
      </c>
      <c r="N125">
        <v>172136</v>
      </c>
      <c r="O125">
        <v>372460</v>
      </c>
      <c r="P125">
        <v>812313</v>
      </c>
      <c r="Q125">
        <v>21674</v>
      </c>
      <c r="R125">
        <f>SUM(Table13[[#This Row],[htmlResponseBytes]:[otherResponseBytes]])</f>
        <v>1485289</v>
      </c>
      <c r="S125">
        <v>14</v>
      </c>
      <c r="T125">
        <v>5</v>
      </c>
      <c r="U125">
        <v>0</v>
      </c>
      <c r="V125">
        <v>0</v>
      </c>
      <c r="W125">
        <v>0</v>
      </c>
      <c r="X125">
        <v>1</v>
      </c>
      <c r="Y125">
        <v>1</v>
      </c>
      <c r="Z125">
        <v>0</v>
      </c>
      <c r="AA125">
        <v>1</v>
      </c>
      <c r="AB125">
        <v>1</v>
      </c>
      <c r="AC125">
        <v>0</v>
      </c>
      <c r="AD125">
        <v>1</v>
      </c>
    </row>
    <row r="126" spans="1:30" x14ac:dyDescent="0.2">
      <c r="A126">
        <v>611</v>
      </c>
      <c r="B126" t="s">
        <v>701</v>
      </c>
      <c r="C126">
        <v>200</v>
      </c>
      <c r="D126">
        <v>79</v>
      </c>
      <c r="E126" s="24">
        <v>42934.653067129628</v>
      </c>
      <c r="F126" s="24">
        <v>42934.653101851851</v>
      </c>
      <c r="G126">
        <v>3.35</v>
      </c>
      <c r="H126">
        <v>88</v>
      </c>
      <c r="I126">
        <v>38</v>
      </c>
      <c r="J126">
        <v>25362</v>
      </c>
      <c r="K126">
        <v>34</v>
      </c>
      <c r="L126">
        <v>88563</v>
      </c>
      <c r="M126" t="s">
        <v>56</v>
      </c>
      <c r="N126">
        <v>59534</v>
      </c>
      <c r="O126">
        <v>213915</v>
      </c>
      <c r="P126">
        <v>903801</v>
      </c>
      <c r="Q126">
        <v>82280</v>
      </c>
      <c r="R126">
        <f>SUM(Table13[[#This Row],[htmlResponseBytes]:[otherResponseBytes]])</f>
        <v>1348093</v>
      </c>
      <c r="S126">
        <v>22</v>
      </c>
      <c r="T126">
        <v>1</v>
      </c>
      <c r="U126">
        <v>0</v>
      </c>
      <c r="V126">
        <v>1</v>
      </c>
      <c r="W126">
        <v>0</v>
      </c>
      <c r="X126">
        <v>0</v>
      </c>
      <c r="Y126">
        <v>0</v>
      </c>
      <c r="Z126">
        <v>0</v>
      </c>
      <c r="AA126">
        <v>1</v>
      </c>
      <c r="AB126">
        <v>1</v>
      </c>
      <c r="AC126">
        <v>0</v>
      </c>
      <c r="AD126">
        <v>1</v>
      </c>
    </row>
    <row r="127" spans="1:30" x14ac:dyDescent="0.2">
      <c r="A127">
        <v>22</v>
      </c>
      <c r="B127" t="s">
        <v>702</v>
      </c>
      <c r="C127">
        <v>200</v>
      </c>
      <c r="D127">
        <v>78</v>
      </c>
      <c r="E127" s="24">
        <v>42934.589803240742</v>
      </c>
      <c r="F127" s="24">
        <v>42934.589849537035</v>
      </c>
      <c r="G127">
        <v>4.2</v>
      </c>
      <c r="H127">
        <v>115</v>
      </c>
      <c r="I127">
        <v>20</v>
      </c>
      <c r="J127">
        <v>15129</v>
      </c>
      <c r="K127">
        <v>101</v>
      </c>
      <c r="L127">
        <v>331677</v>
      </c>
      <c r="M127" t="s">
        <v>56</v>
      </c>
      <c r="N127">
        <v>546108</v>
      </c>
      <c r="O127">
        <v>1083554</v>
      </c>
      <c r="P127">
        <v>948500</v>
      </c>
      <c r="Q127">
        <v>81</v>
      </c>
      <c r="R127">
        <f>SUM(Table13[[#This Row],[htmlResponseBytes]:[otherResponseBytes]])</f>
        <v>2909920</v>
      </c>
      <c r="S127">
        <v>37</v>
      </c>
      <c r="T127">
        <v>7</v>
      </c>
      <c r="U127">
        <v>0</v>
      </c>
      <c r="V127">
        <v>1</v>
      </c>
      <c r="W127">
        <v>0</v>
      </c>
      <c r="X127">
        <v>0</v>
      </c>
      <c r="Y127">
        <v>0</v>
      </c>
      <c r="Z127">
        <v>1</v>
      </c>
      <c r="AA127">
        <v>1</v>
      </c>
      <c r="AB127">
        <v>1</v>
      </c>
      <c r="AC127">
        <v>0</v>
      </c>
      <c r="AD127">
        <v>1</v>
      </c>
    </row>
    <row r="128" spans="1:30" x14ac:dyDescent="0.2">
      <c r="A128">
        <v>46</v>
      </c>
      <c r="B128" t="s">
        <v>703</v>
      </c>
      <c r="C128">
        <v>200</v>
      </c>
      <c r="D128">
        <v>78</v>
      </c>
      <c r="E128" s="24">
        <v>42934.591724537036</v>
      </c>
      <c r="F128" s="24">
        <v>42934.591782407406</v>
      </c>
      <c r="G128">
        <v>5.08</v>
      </c>
      <c r="H128">
        <v>78</v>
      </c>
      <c r="I128">
        <v>13</v>
      </c>
      <c r="J128">
        <v>31660</v>
      </c>
      <c r="K128">
        <v>36</v>
      </c>
      <c r="L128">
        <v>100310</v>
      </c>
      <c r="M128" t="s">
        <v>56</v>
      </c>
      <c r="N128">
        <v>880968</v>
      </c>
      <c r="O128">
        <v>399454</v>
      </c>
      <c r="P128">
        <v>1325668</v>
      </c>
      <c r="Q128">
        <v>20279</v>
      </c>
      <c r="R128">
        <f>SUM(Table13[[#This Row],[htmlResponseBytes]:[otherResponseBytes]])</f>
        <v>2726679</v>
      </c>
      <c r="S128">
        <v>29</v>
      </c>
      <c r="T128">
        <v>4</v>
      </c>
      <c r="U128">
        <v>0</v>
      </c>
      <c r="V128">
        <v>1</v>
      </c>
      <c r="W128">
        <v>0</v>
      </c>
      <c r="X128">
        <v>0</v>
      </c>
      <c r="Y128">
        <v>0</v>
      </c>
      <c r="Z128">
        <v>1</v>
      </c>
      <c r="AA128">
        <v>1</v>
      </c>
      <c r="AB128">
        <v>1</v>
      </c>
      <c r="AC128">
        <v>1</v>
      </c>
      <c r="AD128">
        <v>1</v>
      </c>
    </row>
    <row r="129" spans="1:30" x14ac:dyDescent="0.2">
      <c r="A129">
        <v>109</v>
      </c>
      <c r="B129" t="s">
        <v>704</v>
      </c>
      <c r="C129">
        <v>200</v>
      </c>
      <c r="D129">
        <v>78</v>
      </c>
      <c r="E129" s="24">
        <v>42934.596979166665</v>
      </c>
      <c r="F129" s="24">
        <v>42934.59715277778</v>
      </c>
      <c r="G129">
        <v>14.71</v>
      </c>
      <c r="H129">
        <v>76</v>
      </c>
      <c r="I129">
        <v>13</v>
      </c>
      <c r="J129">
        <v>29633</v>
      </c>
      <c r="K129">
        <v>36</v>
      </c>
      <c r="L129">
        <v>100310</v>
      </c>
      <c r="M129" t="s">
        <v>56</v>
      </c>
      <c r="N129">
        <v>880990</v>
      </c>
      <c r="O129">
        <v>399009</v>
      </c>
      <c r="P129">
        <v>1325658</v>
      </c>
      <c r="Q129">
        <v>17640</v>
      </c>
      <c r="R129">
        <f>SUM(Table13[[#This Row],[htmlResponseBytes]:[otherResponseBytes]])</f>
        <v>2723607</v>
      </c>
      <c r="S129">
        <v>29</v>
      </c>
      <c r="T129">
        <v>4</v>
      </c>
      <c r="U129">
        <v>0</v>
      </c>
      <c r="V129">
        <v>1</v>
      </c>
      <c r="W129">
        <v>0</v>
      </c>
      <c r="X129">
        <v>0</v>
      </c>
      <c r="Y129">
        <v>0</v>
      </c>
      <c r="Z129">
        <v>1</v>
      </c>
      <c r="AA129">
        <v>1</v>
      </c>
      <c r="AB129">
        <v>1</v>
      </c>
      <c r="AC129">
        <v>1</v>
      </c>
      <c r="AD129">
        <v>1</v>
      </c>
    </row>
    <row r="130" spans="1:30" x14ac:dyDescent="0.2">
      <c r="A130">
        <v>205</v>
      </c>
      <c r="B130" t="s">
        <v>705</v>
      </c>
      <c r="C130">
        <v>200</v>
      </c>
      <c r="D130">
        <v>78</v>
      </c>
      <c r="E130" s="24">
        <v>42934.605578703704</v>
      </c>
      <c r="F130" s="24">
        <v>42934.60565972222</v>
      </c>
      <c r="G130">
        <v>7.79</v>
      </c>
      <c r="H130">
        <v>230</v>
      </c>
      <c r="I130">
        <v>71</v>
      </c>
      <c r="J130">
        <v>69086</v>
      </c>
      <c r="K130">
        <v>58</v>
      </c>
      <c r="L130">
        <v>103630</v>
      </c>
      <c r="M130">
        <v>1170</v>
      </c>
      <c r="N130">
        <v>121611</v>
      </c>
      <c r="O130">
        <v>619323</v>
      </c>
      <c r="P130">
        <v>1599999</v>
      </c>
      <c r="Q130">
        <v>127646</v>
      </c>
      <c r="R130">
        <f>SUM(Table13[[#This Row],[htmlResponseBytes]:[otherResponseBytes]])</f>
        <v>2573379</v>
      </c>
      <c r="S130">
        <v>93</v>
      </c>
      <c r="T130">
        <v>2</v>
      </c>
      <c r="U130">
        <v>0</v>
      </c>
      <c r="V130">
        <v>1</v>
      </c>
      <c r="W130">
        <v>1</v>
      </c>
      <c r="X130">
        <v>0</v>
      </c>
      <c r="Y130">
        <v>0</v>
      </c>
      <c r="Z130">
        <v>0</v>
      </c>
      <c r="AA130">
        <v>1</v>
      </c>
      <c r="AB130">
        <v>1</v>
      </c>
      <c r="AC130">
        <v>0</v>
      </c>
      <c r="AD130">
        <v>1</v>
      </c>
    </row>
    <row r="131" spans="1:30" x14ac:dyDescent="0.2">
      <c r="A131">
        <v>423</v>
      </c>
      <c r="B131" t="s">
        <v>706</v>
      </c>
      <c r="C131">
        <v>200</v>
      </c>
      <c r="D131">
        <v>78</v>
      </c>
      <c r="E131" s="24">
        <v>42934.626666666663</v>
      </c>
      <c r="F131" s="24">
        <v>42934.626793981479</v>
      </c>
      <c r="G131">
        <v>10.97</v>
      </c>
      <c r="H131">
        <v>239</v>
      </c>
      <c r="I131">
        <v>73</v>
      </c>
      <c r="J131">
        <v>53028</v>
      </c>
      <c r="K131">
        <v>114</v>
      </c>
      <c r="L131">
        <v>284837</v>
      </c>
      <c r="M131">
        <v>437</v>
      </c>
      <c r="N131">
        <v>99287</v>
      </c>
      <c r="O131">
        <v>1742987</v>
      </c>
      <c r="P131">
        <v>2752252</v>
      </c>
      <c r="Q131">
        <v>67318</v>
      </c>
      <c r="R131">
        <f>SUM(Table13[[#This Row],[htmlResponseBytes]:[otherResponseBytes]])</f>
        <v>4947118</v>
      </c>
      <c r="S131">
        <v>43</v>
      </c>
      <c r="T131">
        <v>2</v>
      </c>
      <c r="U131">
        <v>0</v>
      </c>
      <c r="V131">
        <v>1</v>
      </c>
      <c r="W131">
        <v>0</v>
      </c>
      <c r="X131">
        <v>0</v>
      </c>
      <c r="Y131">
        <v>0</v>
      </c>
      <c r="Z131">
        <v>0</v>
      </c>
      <c r="AA131">
        <v>1</v>
      </c>
      <c r="AB131">
        <v>1</v>
      </c>
      <c r="AC131">
        <v>1</v>
      </c>
      <c r="AD131">
        <v>1</v>
      </c>
    </row>
    <row r="132" spans="1:30" x14ac:dyDescent="0.2">
      <c r="A132">
        <v>452</v>
      </c>
      <c r="B132" t="s">
        <v>707</v>
      </c>
      <c r="C132">
        <v>200</v>
      </c>
      <c r="D132">
        <v>78</v>
      </c>
      <c r="E132" s="24">
        <v>42934.629328703704</v>
      </c>
      <c r="F132" s="24">
        <v>42934.629363425927</v>
      </c>
      <c r="G132">
        <v>3.3</v>
      </c>
      <c r="H132">
        <v>56</v>
      </c>
      <c r="I132">
        <v>15</v>
      </c>
      <c r="J132">
        <v>7134</v>
      </c>
      <c r="K132">
        <v>43</v>
      </c>
      <c r="L132">
        <v>184782</v>
      </c>
      <c r="M132" t="s">
        <v>56</v>
      </c>
      <c r="N132">
        <v>104036</v>
      </c>
      <c r="O132">
        <v>1359530</v>
      </c>
      <c r="P132">
        <v>1663728</v>
      </c>
      <c r="Q132">
        <v>40365</v>
      </c>
      <c r="R132">
        <f>SUM(Table13[[#This Row],[htmlResponseBytes]:[otherResponseBytes]])</f>
        <v>3352441</v>
      </c>
      <c r="S132">
        <v>15</v>
      </c>
      <c r="T132">
        <v>2</v>
      </c>
      <c r="U132">
        <v>0</v>
      </c>
      <c r="V132">
        <v>1</v>
      </c>
      <c r="W132">
        <v>0</v>
      </c>
      <c r="X132">
        <v>0</v>
      </c>
      <c r="Y132">
        <v>0</v>
      </c>
      <c r="Z132">
        <v>0</v>
      </c>
      <c r="AA132">
        <v>1</v>
      </c>
      <c r="AB132">
        <v>1</v>
      </c>
      <c r="AC132">
        <v>0</v>
      </c>
      <c r="AD132">
        <v>1</v>
      </c>
    </row>
    <row r="133" spans="1:30" x14ac:dyDescent="0.2">
      <c r="A133">
        <v>506</v>
      </c>
      <c r="B133" t="s">
        <v>708</v>
      </c>
      <c r="C133">
        <v>200</v>
      </c>
      <c r="D133">
        <v>78</v>
      </c>
      <c r="E133" s="24">
        <v>42934.640914351854</v>
      </c>
      <c r="F133" s="24">
        <v>42934.641006944446</v>
      </c>
      <c r="G133">
        <v>7.27</v>
      </c>
      <c r="H133">
        <v>166</v>
      </c>
      <c r="I133">
        <v>47</v>
      </c>
      <c r="J133">
        <v>33926</v>
      </c>
      <c r="K133">
        <v>75</v>
      </c>
      <c r="L133">
        <v>308284</v>
      </c>
      <c r="M133" t="s">
        <v>56</v>
      </c>
      <c r="N133">
        <v>352269</v>
      </c>
      <c r="O133">
        <v>367788</v>
      </c>
      <c r="P133">
        <v>2370964</v>
      </c>
      <c r="Q133">
        <v>17181</v>
      </c>
      <c r="R133">
        <f>SUM(Table13[[#This Row],[htmlResponseBytes]:[otherResponseBytes]])</f>
        <v>3416486</v>
      </c>
      <c r="S133">
        <v>45</v>
      </c>
      <c r="T133">
        <v>5</v>
      </c>
      <c r="U133">
        <v>0</v>
      </c>
      <c r="V133">
        <v>1</v>
      </c>
      <c r="W133">
        <v>1</v>
      </c>
      <c r="X133">
        <v>0</v>
      </c>
      <c r="Y133">
        <v>0</v>
      </c>
      <c r="Z133">
        <v>1</v>
      </c>
      <c r="AA133">
        <v>1</v>
      </c>
      <c r="AB133">
        <v>1</v>
      </c>
      <c r="AC133">
        <v>0</v>
      </c>
      <c r="AD133">
        <v>1</v>
      </c>
    </row>
    <row r="134" spans="1:30" x14ac:dyDescent="0.2">
      <c r="A134">
        <v>527</v>
      </c>
      <c r="B134" t="s">
        <v>709</v>
      </c>
      <c r="C134">
        <v>200</v>
      </c>
      <c r="D134">
        <v>78</v>
      </c>
      <c r="E134" s="24">
        <v>42934.644594907404</v>
      </c>
      <c r="F134" s="24">
        <v>42934.644618055558</v>
      </c>
      <c r="G134">
        <v>1.87</v>
      </c>
      <c r="H134">
        <v>64</v>
      </c>
      <c r="I134">
        <v>8</v>
      </c>
      <c r="J134">
        <v>7330</v>
      </c>
      <c r="K134">
        <v>45</v>
      </c>
      <c r="L134">
        <v>95354</v>
      </c>
      <c r="M134" t="s">
        <v>56</v>
      </c>
      <c r="N134">
        <v>72817</v>
      </c>
      <c r="O134">
        <v>1577470</v>
      </c>
      <c r="P134">
        <v>72133</v>
      </c>
      <c r="Q134">
        <v>127372</v>
      </c>
      <c r="R134">
        <f>SUM(Table13[[#This Row],[htmlResponseBytes]:[otherResponseBytes]])</f>
        <v>1945146</v>
      </c>
      <c r="S134">
        <v>3</v>
      </c>
      <c r="T134">
        <v>2</v>
      </c>
      <c r="U134">
        <v>1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1</v>
      </c>
      <c r="AB134">
        <v>1</v>
      </c>
      <c r="AC134">
        <v>0</v>
      </c>
      <c r="AD134">
        <v>1</v>
      </c>
    </row>
    <row r="135" spans="1:30" x14ac:dyDescent="0.2">
      <c r="A135">
        <v>528</v>
      </c>
      <c r="B135" t="s">
        <v>710</v>
      </c>
      <c r="C135">
        <v>200</v>
      </c>
      <c r="D135">
        <v>78</v>
      </c>
      <c r="E135" s="24">
        <v>42934.644618055558</v>
      </c>
      <c r="F135" s="24">
        <v>42934.64471064815</v>
      </c>
      <c r="G135">
        <v>8.33</v>
      </c>
      <c r="H135">
        <v>99</v>
      </c>
      <c r="I135">
        <v>37</v>
      </c>
      <c r="J135">
        <v>27773</v>
      </c>
      <c r="K135">
        <v>31</v>
      </c>
      <c r="L135">
        <v>156578</v>
      </c>
      <c r="M135">
        <v>848</v>
      </c>
      <c r="N135">
        <v>303785</v>
      </c>
      <c r="O135">
        <v>780967</v>
      </c>
      <c r="P135">
        <v>1322798</v>
      </c>
      <c r="Q135">
        <v>101887</v>
      </c>
      <c r="R135">
        <f>SUM(Table13[[#This Row],[htmlResponseBytes]:[otherResponseBytes]])</f>
        <v>2666863</v>
      </c>
      <c r="S135">
        <v>18</v>
      </c>
      <c r="T135">
        <v>3</v>
      </c>
      <c r="U135">
        <v>0</v>
      </c>
      <c r="V135">
        <v>1</v>
      </c>
      <c r="W135">
        <v>0</v>
      </c>
      <c r="X135">
        <v>0</v>
      </c>
      <c r="Y135">
        <v>0</v>
      </c>
      <c r="Z135">
        <v>0</v>
      </c>
      <c r="AA135">
        <v>1</v>
      </c>
      <c r="AB135">
        <v>1</v>
      </c>
      <c r="AC135">
        <v>1</v>
      </c>
      <c r="AD135">
        <v>1</v>
      </c>
    </row>
    <row r="136" spans="1:30" x14ac:dyDescent="0.2">
      <c r="A136">
        <v>535</v>
      </c>
      <c r="B136" t="s">
        <v>711</v>
      </c>
      <c r="C136">
        <v>200</v>
      </c>
      <c r="D136">
        <v>78</v>
      </c>
      <c r="E136" s="24">
        <v>42934.645451388889</v>
      </c>
      <c r="F136" s="24">
        <v>42934.645462962966</v>
      </c>
      <c r="G136">
        <v>1.53</v>
      </c>
      <c r="H136">
        <v>64</v>
      </c>
      <c r="I136">
        <v>8</v>
      </c>
      <c r="J136">
        <v>7329</v>
      </c>
      <c r="K136">
        <v>45</v>
      </c>
      <c r="L136">
        <v>95354</v>
      </c>
      <c r="M136" t="s">
        <v>56</v>
      </c>
      <c r="N136">
        <v>72817</v>
      </c>
      <c r="O136">
        <v>1581971</v>
      </c>
      <c r="P136">
        <v>72133</v>
      </c>
      <c r="Q136">
        <v>127381</v>
      </c>
      <c r="R136">
        <f>SUM(Table13[[#This Row],[htmlResponseBytes]:[otherResponseBytes]])</f>
        <v>1949656</v>
      </c>
      <c r="S136">
        <v>3</v>
      </c>
      <c r="T136">
        <v>2</v>
      </c>
      <c r="U136">
        <v>1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1</v>
      </c>
      <c r="AB136">
        <v>1</v>
      </c>
      <c r="AC136">
        <v>0</v>
      </c>
      <c r="AD136">
        <v>1</v>
      </c>
    </row>
    <row r="137" spans="1:30" x14ac:dyDescent="0.2">
      <c r="A137">
        <v>545</v>
      </c>
      <c r="B137" t="s">
        <v>712</v>
      </c>
      <c r="C137">
        <v>200</v>
      </c>
      <c r="D137">
        <v>78</v>
      </c>
      <c r="E137" s="24">
        <v>42934.645972222221</v>
      </c>
      <c r="F137" s="24">
        <v>42934.646006944444</v>
      </c>
      <c r="G137">
        <v>3.2</v>
      </c>
      <c r="H137">
        <v>102</v>
      </c>
      <c r="I137">
        <v>39</v>
      </c>
      <c r="J137">
        <v>19592</v>
      </c>
      <c r="K137">
        <v>51</v>
      </c>
      <c r="L137">
        <v>130786</v>
      </c>
      <c r="M137">
        <v>228</v>
      </c>
      <c r="N137">
        <v>116253</v>
      </c>
      <c r="O137">
        <v>236003</v>
      </c>
      <c r="P137">
        <v>1676138</v>
      </c>
      <c r="Q137">
        <v>36809</v>
      </c>
      <c r="R137">
        <f>SUM(Table13[[#This Row],[htmlResponseBytes]:[otherResponseBytes]])</f>
        <v>2196217</v>
      </c>
      <c r="S137">
        <v>34</v>
      </c>
      <c r="T137">
        <v>5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1</v>
      </c>
      <c r="AB137">
        <v>1</v>
      </c>
      <c r="AC137">
        <v>0</v>
      </c>
      <c r="AD137">
        <v>1</v>
      </c>
    </row>
    <row r="138" spans="1:30" x14ac:dyDescent="0.2">
      <c r="A138">
        <v>556</v>
      </c>
      <c r="B138" t="s">
        <v>713</v>
      </c>
      <c r="C138">
        <v>200</v>
      </c>
      <c r="D138">
        <v>78</v>
      </c>
      <c r="E138" s="24">
        <v>42934.646979166668</v>
      </c>
      <c r="F138" s="24">
        <v>42934.646990740737</v>
      </c>
      <c r="G138">
        <v>1.1299999999999999</v>
      </c>
      <c r="H138">
        <v>17</v>
      </c>
      <c r="I138">
        <v>3</v>
      </c>
      <c r="J138">
        <v>2477</v>
      </c>
      <c r="K138">
        <v>14</v>
      </c>
      <c r="L138">
        <v>6061</v>
      </c>
      <c r="M138" t="s">
        <v>56</v>
      </c>
      <c r="N138">
        <v>57944</v>
      </c>
      <c r="O138">
        <v>692347</v>
      </c>
      <c r="P138">
        <v>94012</v>
      </c>
      <c r="Q138">
        <v>1552</v>
      </c>
      <c r="R138">
        <f>SUM(Table13[[#This Row],[htmlResponseBytes]:[otherResponseBytes]])</f>
        <v>851916</v>
      </c>
      <c r="S138">
        <v>2</v>
      </c>
      <c r="T138">
        <v>3</v>
      </c>
      <c r="U138">
        <v>1</v>
      </c>
      <c r="V138">
        <v>0</v>
      </c>
      <c r="W138">
        <v>0</v>
      </c>
      <c r="X138">
        <v>1</v>
      </c>
      <c r="Y138">
        <v>0</v>
      </c>
      <c r="Z138">
        <v>0</v>
      </c>
      <c r="AA138">
        <v>1</v>
      </c>
      <c r="AB138">
        <v>1</v>
      </c>
      <c r="AC138">
        <v>0</v>
      </c>
      <c r="AD138">
        <v>1</v>
      </c>
    </row>
    <row r="139" spans="1:30" x14ac:dyDescent="0.2">
      <c r="A139">
        <v>65</v>
      </c>
      <c r="B139" t="s">
        <v>714</v>
      </c>
      <c r="C139">
        <v>200</v>
      </c>
      <c r="D139">
        <v>77</v>
      </c>
      <c r="E139" s="24">
        <v>42934.593078703707</v>
      </c>
      <c r="F139" s="24">
        <v>42934.593159722222</v>
      </c>
      <c r="G139">
        <v>7.38</v>
      </c>
      <c r="H139">
        <v>159</v>
      </c>
      <c r="I139">
        <v>67</v>
      </c>
      <c r="J139">
        <v>39785</v>
      </c>
      <c r="K139">
        <v>60</v>
      </c>
      <c r="L139">
        <v>33179</v>
      </c>
      <c r="M139" t="s">
        <v>56</v>
      </c>
      <c r="N139">
        <v>643942</v>
      </c>
      <c r="O139">
        <v>384347</v>
      </c>
      <c r="P139">
        <v>3091182</v>
      </c>
      <c r="Q139">
        <v>33270</v>
      </c>
      <c r="R139">
        <f>SUM(Table13[[#This Row],[htmlResponseBytes]:[otherResponseBytes]])</f>
        <v>4185920</v>
      </c>
      <c r="S139">
        <v>25</v>
      </c>
      <c r="T139">
        <v>2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1</v>
      </c>
      <c r="AB139">
        <v>1</v>
      </c>
      <c r="AC139">
        <v>1</v>
      </c>
      <c r="AD139">
        <v>1</v>
      </c>
    </row>
    <row r="140" spans="1:30" x14ac:dyDescent="0.2">
      <c r="A140">
        <v>220</v>
      </c>
      <c r="B140" t="s">
        <v>715</v>
      </c>
      <c r="C140">
        <v>200</v>
      </c>
      <c r="D140">
        <v>77</v>
      </c>
      <c r="E140" s="24">
        <v>42934.606620370374</v>
      </c>
      <c r="F140" s="24">
        <v>42934.606666666667</v>
      </c>
      <c r="G140">
        <v>4.3899999999999997</v>
      </c>
      <c r="H140">
        <v>51</v>
      </c>
      <c r="I140">
        <v>3</v>
      </c>
      <c r="J140">
        <v>5824</v>
      </c>
      <c r="K140">
        <v>21</v>
      </c>
      <c r="L140">
        <v>2356</v>
      </c>
      <c r="M140" t="s">
        <v>56</v>
      </c>
      <c r="N140">
        <v>70641</v>
      </c>
      <c r="O140">
        <v>262823</v>
      </c>
      <c r="P140">
        <v>1329880</v>
      </c>
      <c r="Q140">
        <v>343</v>
      </c>
      <c r="R140">
        <f>SUM(Table13[[#This Row],[htmlResponseBytes]:[otherResponseBytes]])</f>
        <v>1666043</v>
      </c>
      <c r="S140">
        <v>10</v>
      </c>
      <c r="T140">
        <v>1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1</v>
      </c>
      <c r="AB140">
        <v>1</v>
      </c>
      <c r="AC140">
        <v>0</v>
      </c>
      <c r="AD140">
        <v>1</v>
      </c>
    </row>
    <row r="141" spans="1:30" x14ac:dyDescent="0.2">
      <c r="A141">
        <v>224</v>
      </c>
      <c r="B141" t="s">
        <v>716</v>
      </c>
      <c r="C141">
        <v>200</v>
      </c>
      <c r="D141">
        <v>77</v>
      </c>
      <c r="E141" s="24">
        <v>42934.607361111113</v>
      </c>
      <c r="F141" s="24">
        <v>42934.60738425926</v>
      </c>
      <c r="G141">
        <v>1.3</v>
      </c>
      <c r="H141">
        <v>35</v>
      </c>
      <c r="I141">
        <v>4</v>
      </c>
      <c r="J141">
        <v>2824</v>
      </c>
      <c r="K141">
        <v>27</v>
      </c>
      <c r="L141">
        <v>12465</v>
      </c>
      <c r="M141" t="s">
        <v>56</v>
      </c>
      <c r="N141">
        <v>187317</v>
      </c>
      <c r="O141">
        <v>8772</v>
      </c>
      <c r="P141">
        <v>335600</v>
      </c>
      <c r="Q141">
        <v>130609</v>
      </c>
      <c r="R141">
        <f>SUM(Table13[[#This Row],[htmlResponseBytes]:[otherResponseBytes]])</f>
        <v>674763</v>
      </c>
      <c r="S141">
        <v>14</v>
      </c>
      <c r="T141">
        <v>5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</v>
      </c>
      <c r="AB141">
        <v>0</v>
      </c>
      <c r="AC141">
        <v>0</v>
      </c>
      <c r="AD141">
        <v>1</v>
      </c>
    </row>
    <row r="142" spans="1:30" x14ac:dyDescent="0.2">
      <c r="A142">
        <v>258</v>
      </c>
      <c r="B142" t="s">
        <v>717</v>
      </c>
      <c r="C142">
        <v>200</v>
      </c>
      <c r="D142">
        <v>77</v>
      </c>
      <c r="E142" s="24">
        <v>42934.610590277778</v>
      </c>
      <c r="F142" s="24">
        <v>42934.610648148147</v>
      </c>
      <c r="G142">
        <v>4.6900000000000004</v>
      </c>
      <c r="H142">
        <v>81</v>
      </c>
      <c r="I142">
        <v>20</v>
      </c>
      <c r="J142">
        <v>16705</v>
      </c>
      <c r="K142">
        <v>43</v>
      </c>
      <c r="L142">
        <v>64256</v>
      </c>
      <c r="M142" t="s">
        <v>56</v>
      </c>
      <c r="N142">
        <v>125191</v>
      </c>
      <c r="O142">
        <v>541039</v>
      </c>
      <c r="P142">
        <v>525392</v>
      </c>
      <c r="Q142">
        <v>13259</v>
      </c>
      <c r="R142">
        <f>SUM(Table13[[#This Row],[htmlResponseBytes]:[otherResponseBytes]])</f>
        <v>1269137</v>
      </c>
      <c r="S142">
        <v>21</v>
      </c>
      <c r="T142">
        <v>9</v>
      </c>
      <c r="U142">
        <v>0</v>
      </c>
      <c r="V142">
        <v>1</v>
      </c>
      <c r="W142">
        <v>1</v>
      </c>
      <c r="X142">
        <v>0</v>
      </c>
      <c r="Y142">
        <v>0</v>
      </c>
      <c r="Z142">
        <v>1</v>
      </c>
      <c r="AA142">
        <v>1</v>
      </c>
      <c r="AB142">
        <v>1</v>
      </c>
      <c r="AC142">
        <v>0</v>
      </c>
      <c r="AD142">
        <v>1</v>
      </c>
    </row>
    <row r="143" spans="1:30" x14ac:dyDescent="0.2">
      <c r="A143">
        <v>403</v>
      </c>
      <c r="B143" t="s">
        <v>718</v>
      </c>
      <c r="C143">
        <v>200</v>
      </c>
      <c r="D143">
        <v>77</v>
      </c>
      <c r="E143" s="24">
        <v>42934.624456018515</v>
      </c>
      <c r="F143" s="24">
        <v>42934.624618055554</v>
      </c>
      <c r="G143">
        <v>13.83</v>
      </c>
      <c r="H143">
        <v>245</v>
      </c>
      <c r="I143">
        <v>101</v>
      </c>
      <c r="J143">
        <v>62674</v>
      </c>
      <c r="K143">
        <v>92</v>
      </c>
      <c r="L143">
        <v>195789</v>
      </c>
      <c r="M143" t="s">
        <v>56</v>
      </c>
      <c r="N143">
        <v>636689</v>
      </c>
      <c r="O143">
        <v>212434</v>
      </c>
      <c r="P143">
        <v>2695600</v>
      </c>
      <c r="Q143">
        <v>266074</v>
      </c>
      <c r="R143">
        <f>SUM(Table13[[#This Row],[htmlResponseBytes]:[otherResponseBytes]])</f>
        <v>4006586</v>
      </c>
      <c r="S143">
        <v>68</v>
      </c>
      <c r="T143">
        <v>9</v>
      </c>
      <c r="U143">
        <v>0</v>
      </c>
      <c r="V143">
        <v>1</v>
      </c>
      <c r="W143">
        <v>0</v>
      </c>
      <c r="X143">
        <v>0</v>
      </c>
      <c r="Y143">
        <v>1</v>
      </c>
      <c r="Z143">
        <v>1</v>
      </c>
      <c r="AA143">
        <v>1</v>
      </c>
      <c r="AB143">
        <v>1</v>
      </c>
      <c r="AC143">
        <v>0</v>
      </c>
      <c r="AD143">
        <v>1</v>
      </c>
    </row>
    <row r="144" spans="1:30" x14ac:dyDescent="0.2">
      <c r="A144">
        <v>474</v>
      </c>
      <c r="B144" t="s">
        <v>719</v>
      </c>
      <c r="C144">
        <v>200</v>
      </c>
      <c r="D144">
        <v>77</v>
      </c>
      <c r="E144" s="24">
        <v>42934.630567129629</v>
      </c>
      <c r="F144" s="24">
        <v>42934.630740740744</v>
      </c>
      <c r="G144">
        <v>14.41</v>
      </c>
      <c r="H144">
        <v>226</v>
      </c>
      <c r="I144">
        <v>68</v>
      </c>
      <c r="J144">
        <v>43493</v>
      </c>
      <c r="K144">
        <v>107</v>
      </c>
      <c r="L144">
        <v>723599</v>
      </c>
      <c r="M144">
        <v>2524</v>
      </c>
      <c r="N144">
        <v>168637</v>
      </c>
      <c r="O144">
        <v>405202</v>
      </c>
      <c r="P144">
        <v>4818565</v>
      </c>
      <c r="Q144">
        <v>132638</v>
      </c>
      <c r="R144">
        <f>SUM(Table13[[#This Row],[htmlResponseBytes]:[otherResponseBytes]])</f>
        <v>6251165</v>
      </c>
      <c r="S144">
        <v>75</v>
      </c>
      <c r="T144">
        <v>6</v>
      </c>
      <c r="U144">
        <v>0</v>
      </c>
      <c r="V144">
        <v>1</v>
      </c>
      <c r="W144">
        <v>1</v>
      </c>
      <c r="X144">
        <v>0</v>
      </c>
      <c r="Y144">
        <v>0</v>
      </c>
      <c r="Z144">
        <v>1</v>
      </c>
      <c r="AA144">
        <v>1</v>
      </c>
      <c r="AB144">
        <v>1</v>
      </c>
      <c r="AC144">
        <v>0</v>
      </c>
      <c r="AD144">
        <v>1</v>
      </c>
    </row>
    <row r="145" spans="1:30" x14ac:dyDescent="0.2">
      <c r="A145">
        <v>502</v>
      </c>
      <c r="B145" t="s">
        <v>720</v>
      </c>
      <c r="C145">
        <v>200</v>
      </c>
      <c r="D145">
        <v>77</v>
      </c>
      <c r="E145" s="24">
        <v>42934.640532407408</v>
      </c>
      <c r="F145" s="24">
        <v>42934.640590277777</v>
      </c>
      <c r="G145">
        <v>4.93</v>
      </c>
      <c r="H145">
        <v>76</v>
      </c>
      <c r="I145">
        <v>33</v>
      </c>
      <c r="J145">
        <v>19439</v>
      </c>
      <c r="K145">
        <v>35</v>
      </c>
      <c r="L145">
        <v>229625</v>
      </c>
      <c r="M145" t="s">
        <v>56</v>
      </c>
      <c r="N145">
        <v>721248</v>
      </c>
      <c r="O145">
        <v>169020</v>
      </c>
      <c r="P145">
        <v>2368241</v>
      </c>
      <c r="Q145">
        <v>63020</v>
      </c>
      <c r="R145">
        <f>SUM(Table13[[#This Row],[htmlResponseBytes]:[otherResponseBytes]])</f>
        <v>3551154</v>
      </c>
      <c r="S145">
        <v>21</v>
      </c>
      <c r="T145">
        <v>6</v>
      </c>
      <c r="U145">
        <v>0</v>
      </c>
      <c r="V145">
        <v>1</v>
      </c>
      <c r="W145">
        <v>0</v>
      </c>
      <c r="X145">
        <v>0</v>
      </c>
      <c r="Y145">
        <v>0</v>
      </c>
      <c r="Z145">
        <v>0</v>
      </c>
      <c r="AA145">
        <v>1</v>
      </c>
      <c r="AB145">
        <v>1</v>
      </c>
      <c r="AC145">
        <v>0</v>
      </c>
      <c r="AD145">
        <v>1</v>
      </c>
    </row>
    <row r="146" spans="1:30" x14ac:dyDescent="0.2">
      <c r="A146">
        <v>533</v>
      </c>
      <c r="B146" t="s">
        <v>721</v>
      </c>
      <c r="C146">
        <v>200</v>
      </c>
      <c r="D146">
        <v>77</v>
      </c>
      <c r="E146" s="24">
        <v>42934.644953703704</v>
      </c>
      <c r="F146" s="24">
        <v>42934.64503472222</v>
      </c>
      <c r="G146">
        <v>6.6</v>
      </c>
      <c r="H146">
        <v>132</v>
      </c>
      <c r="I146">
        <v>51</v>
      </c>
      <c r="J146">
        <v>38577</v>
      </c>
      <c r="K146">
        <v>63</v>
      </c>
      <c r="L146">
        <v>100877</v>
      </c>
      <c r="M146" t="s">
        <v>56</v>
      </c>
      <c r="N146">
        <v>306792</v>
      </c>
      <c r="O146">
        <v>197155</v>
      </c>
      <c r="P146">
        <v>2487143</v>
      </c>
      <c r="Q146">
        <v>17157</v>
      </c>
      <c r="R146">
        <f>SUM(Table13[[#This Row],[htmlResponseBytes]:[otherResponseBytes]])</f>
        <v>3109124</v>
      </c>
      <c r="S146">
        <v>60</v>
      </c>
      <c r="T146">
        <v>2</v>
      </c>
      <c r="U146">
        <v>0</v>
      </c>
      <c r="V146">
        <v>1</v>
      </c>
      <c r="W146">
        <v>0</v>
      </c>
      <c r="X146">
        <v>0</v>
      </c>
      <c r="Y146">
        <v>0</v>
      </c>
      <c r="Z146">
        <v>1</v>
      </c>
      <c r="AA146">
        <v>1</v>
      </c>
      <c r="AB146">
        <v>1</v>
      </c>
      <c r="AC146">
        <v>0</v>
      </c>
      <c r="AD146">
        <v>1</v>
      </c>
    </row>
    <row r="147" spans="1:30" x14ac:dyDescent="0.2">
      <c r="A147">
        <v>568</v>
      </c>
      <c r="B147" t="s">
        <v>722</v>
      </c>
      <c r="C147">
        <v>200</v>
      </c>
      <c r="D147">
        <v>77</v>
      </c>
      <c r="E147" s="24">
        <v>42934.647858796299</v>
      </c>
      <c r="F147" s="24">
        <v>42934.647951388892</v>
      </c>
      <c r="G147">
        <v>7.86</v>
      </c>
      <c r="H147">
        <v>178</v>
      </c>
      <c r="I147">
        <v>72</v>
      </c>
      <c r="J147">
        <v>69104</v>
      </c>
      <c r="K147">
        <v>47</v>
      </c>
      <c r="L147">
        <v>85596</v>
      </c>
      <c r="M147" t="s">
        <v>56</v>
      </c>
      <c r="N147">
        <v>388805</v>
      </c>
      <c r="O147">
        <v>1022763</v>
      </c>
      <c r="P147">
        <v>1818991</v>
      </c>
      <c r="Q147">
        <v>116639</v>
      </c>
      <c r="R147">
        <f>SUM(Table13[[#This Row],[htmlResponseBytes]:[otherResponseBytes]])</f>
        <v>3432794</v>
      </c>
      <c r="S147">
        <v>28</v>
      </c>
      <c r="T147">
        <v>2</v>
      </c>
      <c r="U147">
        <v>0</v>
      </c>
      <c r="V147">
        <v>1</v>
      </c>
      <c r="W147">
        <v>1</v>
      </c>
      <c r="X147">
        <v>0</v>
      </c>
      <c r="Y147">
        <v>0</v>
      </c>
      <c r="Z147">
        <v>1</v>
      </c>
      <c r="AA147">
        <v>1</v>
      </c>
      <c r="AB147">
        <v>1</v>
      </c>
      <c r="AC147">
        <v>0</v>
      </c>
      <c r="AD147">
        <v>1</v>
      </c>
    </row>
    <row r="148" spans="1:30" x14ac:dyDescent="0.2">
      <c r="A148">
        <v>594</v>
      </c>
      <c r="B148" t="s">
        <v>723</v>
      </c>
      <c r="C148">
        <v>200</v>
      </c>
      <c r="D148">
        <v>77</v>
      </c>
      <c r="E148" s="24">
        <v>42934.651006944441</v>
      </c>
      <c r="F148" s="24">
        <v>42934.651053240741</v>
      </c>
      <c r="G148">
        <v>3.67</v>
      </c>
      <c r="H148">
        <v>34</v>
      </c>
      <c r="I148">
        <v>8</v>
      </c>
      <c r="J148">
        <v>7788</v>
      </c>
      <c r="K148">
        <v>21</v>
      </c>
      <c r="L148">
        <v>189197</v>
      </c>
      <c r="M148" t="s">
        <v>56</v>
      </c>
      <c r="N148">
        <v>184155</v>
      </c>
      <c r="O148">
        <v>286626</v>
      </c>
      <c r="P148">
        <v>568372</v>
      </c>
      <c r="Q148">
        <v>4209</v>
      </c>
      <c r="R148">
        <f>SUM(Table13[[#This Row],[htmlResponseBytes]:[otherResponseBytes]])</f>
        <v>1232559</v>
      </c>
      <c r="S148">
        <v>6</v>
      </c>
      <c r="T148">
        <v>3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1</v>
      </c>
      <c r="AB148">
        <v>1</v>
      </c>
      <c r="AC148">
        <v>1</v>
      </c>
      <c r="AD148">
        <v>1</v>
      </c>
    </row>
    <row r="149" spans="1:30" x14ac:dyDescent="0.2">
      <c r="A149">
        <v>598</v>
      </c>
      <c r="B149" t="s">
        <v>724</v>
      </c>
      <c r="C149">
        <v>200</v>
      </c>
      <c r="D149">
        <v>77</v>
      </c>
      <c r="E149" s="24">
        <v>42934.651377314818</v>
      </c>
      <c r="F149" s="24">
        <v>42934.651435185187</v>
      </c>
      <c r="G149">
        <v>5.24</v>
      </c>
      <c r="H149">
        <v>98</v>
      </c>
      <c r="I149">
        <v>33</v>
      </c>
      <c r="J149">
        <v>22108</v>
      </c>
      <c r="K149">
        <v>54</v>
      </c>
      <c r="L149">
        <v>54454</v>
      </c>
      <c r="M149" t="s">
        <v>56</v>
      </c>
      <c r="N149">
        <v>124723</v>
      </c>
      <c r="O149">
        <v>226341</v>
      </c>
      <c r="P149">
        <v>877402</v>
      </c>
      <c r="Q149">
        <v>14627</v>
      </c>
      <c r="R149">
        <f>SUM(Table13[[#This Row],[htmlResponseBytes]:[otherResponseBytes]])</f>
        <v>1297547</v>
      </c>
      <c r="S149">
        <v>43</v>
      </c>
      <c r="T149">
        <v>3</v>
      </c>
      <c r="U149">
        <v>1</v>
      </c>
      <c r="V149">
        <v>1</v>
      </c>
      <c r="W149">
        <v>1</v>
      </c>
      <c r="X149">
        <v>0</v>
      </c>
      <c r="Y149">
        <v>0</v>
      </c>
      <c r="Z149">
        <v>1</v>
      </c>
      <c r="AA149">
        <v>1</v>
      </c>
      <c r="AB149">
        <v>1</v>
      </c>
      <c r="AC149">
        <v>0</v>
      </c>
      <c r="AD149">
        <v>1</v>
      </c>
    </row>
    <row r="150" spans="1:30" x14ac:dyDescent="0.2">
      <c r="A150">
        <v>599</v>
      </c>
      <c r="B150" t="s">
        <v>725</v>
      </c>
      <c r="C150">
        <v>200</v>
      </c>
      <c r="D150">
        <v>77</v>
      </c>
      <c r="E150" s="24">
        <v>42934.651435185187</v>
      </c>
      <c r="F150" s="24">
        <v>42934.651562500003</v>
      </c>
      <c r="G150">
        <v>10.58</v>
      </c>
      <c r="H150">
        <v>180</v>
      </c>
      <c r="I150">
        <v>56</v>
      </c>
      <c r="J150">
        <v>40092</v>
      </c>
      <c r="K150">
        <v>107</v>
      </c>
      <c r="L150">
        <v>338461</v>
      </c>
      <c r="M150" t="s">
        <v>56</v>
      </c>
      <c r="N150">
        <v>239400</v>
      </c>
      <c r="O150">
        <v>1399117</v>
      </c>
      <c r="P150">
        <v>2638062</v>
      </c>
      <c r="Q150">
        <v>19519</v>
      </c>
      <c r="R150">
        <f>SUM(Table13[[#This Row],[htmlResponseBytes]:[otherResponseBytes]])</f>
        <v>4634559</v>
      </c>
      <c r="S150">
        <v>42</v>
      </c>
      <c r="T150">
        <v>6</v>
      </c>
      <c r="U150">
        <v>0</v>
      </c>
      <c r="V150">
        <v>1</v>
      </c>
      <c r="W150">
        <v>0</v>
      </c>
      <c r="X150">
        <v>0</v>
      </c>
      <c r="Y150">
        <v>0</v>
      </c>
      <c r="Z150">
        <v>0</v>
      </c>
      <c r="AA150">
        <v>1</v>
      </c>
      <c r="AB150">
        <v>1</v>
      </c>
      <c r="AC150">
        <v>0</v>
      </c>
      <c r="AD150">
        <v>1</v>
      </c>
    </row>
    <row r="151" spans="1:30" x14ac:dyDescent="0.2">
      <c r="A151">
        <v>17</v>
      </c>
      <c r="B151" t="s">
        <v>726</v>
      </c>
      <c r="C151">
        <v>200</v>
      </c>
      <c r="D151">
        <v>76</v>
      </c>
      <c r="E151" s="24">
        <v>42934.589270833334</v>
      </c>
      <c r="F151" s="24">
        <v>42934.589305555557</v>
      </c>
      <c r="G151">
        <v>3.46</v>
      </c>
      <c r="H151">
        <v>91</v>
      </c>
      <c r="I151">
        <v>27</v>
      </c>
      <c r="J151">
        <v>15097</v>
      </c>
      <c r="K151">
        <v>65</v>
      </c>
      <c r="L151">
        <v>133331</v>
      </c>
      <c r="M151">
        <v>437</v>
      </c>
      <c r="N151">
        <v>124186</v>
      </c>
      <c r="O151">
        <v>809053</v>
      </c>
      <c r="P151">
        <v>1401270</v>
      </c>
      <c r="Q151">
        <v>1267</v>
      </c>
      <c r="R151">
        <f>SUM(Table13[[#This Row],[htmlResponseBytes]:[otherResponseBytes]])</f>
        <v>2469544</v>
      </c>
      <c r="S151">
        <v>32</v>
      </c>
      <c r="T151">
        <v>5</v>
      </c>
      <c r="U151">
        <v>0</v>
      </c>
      <c r="V151">
        <v>1</v>
      </c>
      <c r="W151">
        <v>0</v>
      </c>
      <c r="X151">
        <v>0</v>
      </c>
      <c r="Y151">
        <v>0</v>
      </c>
      <c r="Z151">
        <v>0</v>
      </c>
      <c r="AA151">
        <v>1</v>
      </c>
      <c r="AB151">
        <v>1</v>
      </c>
      <c r="AC151">
        <v>1</v>
      </c>
      <c r="AD151">
        <v>1</v>
      </c>
    </row>
    <row r="152" spans="1:30" x14ac:dyDescent="0.2">
      <c r="A152">
        <v>87</v>
      </c>
      <c r="B152" t="s">
        <v>727</v>
      </c>
      <c r="C152">
        <v>200</v>
      </c>
      <c r="D152">
        <v>76</v>
      </c>
      <c r="E152" s="24">
        <v>42934.595081018517</v>
      </c>
      <c r="F152" s="24">
        <v>42934.595185185186</v>
      </c>
      <c r="G152">
        <v>8.8699999999999992</v>
      </c>
      <c r="H152">
        <v>108</v>
      </c>
      <c r="I152">
        <v>20</v>
      </c>
      <c r="J152">
        <v>24251</v>
      </c>
      <c r="K152">
        <v>72</v>
      </c>
      <c r="L152">
        <v>510369</v>
      </c>
      <c r="M152" t="s">
        <v>56</v>
      </c>
      <c r="N152">
        <v>492598</v>
      </c>
      <c r="O152">
        <v>1235561</v>
      </c>
      <c r="P152">
        <v>4883782</v>
      </c>
      <c r="Q152">
        <v>22818</v>
      </c>
      <c r="R152">
        <f>SUM(Table13[[#This Row],[htmlResponseBytes]:[otherResponseBytes]])</f>
        <v>7145128</v>
      </c>
      <c r="S152">
        <v>41</v>
      </c>
      <c r="T152">
        <v>4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1</v>
      </c>
      <c r="AB152">
        <v>1</v>
      </c>
      <c r="AC152">
        <v>1</v>
      </c>
      <c r="AD152">
        <v>1</v>
      </c>
    </row>
    <row r="153" spans="1:30" x14ac:dyDescent="0.2">
      <c r="A153">
        <v>95</v>
      </c>
      <c r="B153" t="s">
        <v>728</v>
      </c>
      <c r="C153">
        <v>200</v>
      </c>
      <c r="D153">
        <v>76</v>
      </c>
      <c r="E153" s="24">
        <v>42934.596076388887</v>
      </c>
      <c r="F153" s="24">
        <v>42934.59611111111</v>
      </c>
      <c r="G153">
        <v>3.07</v>
      </c>
      <c r="H153">
        <v>77</v>
      </c>
      <c r="I153">
        <v>16</v>
      </c>
      <c r="J153">
        <v>9369</v>
      </c>
      <c r="K153">
        <v>67</v>
      </c>
      <c r="L153">
        <v>174707</v>
      </c>
      <c r="M153" t="s">
        <v>56</v>
      </c>
      <c r="N153">
        <v>138408</v>
      </c>
      <c r="O153">
        <v>640816</v>
      </c>
      <c r="P153">
        <v>947721</v>
      </c>
      <c r="Q153">
        <v>3002</v>
      </c>
      <c r="R153">
        <f>SUM(Table13[[#This Row],[htmlResponseBytes]:[otherResponseBytes]])</f>
        <v>1904654</v>
      </c>
      <c r="S153">
        <v>20</v>
      </c>
      <c r="T153">
        <v>2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0</v>
      </c>
      <c r="AA153">
        <v>1</v>
      </c>
      <c r="AB153">
        <v>1</v>
      </c>
      <c r="AC153">
        <v>0</v>
      </c>
      <c r="AD153">
        <v>1</v>
      </c>
    </row>
    <row r="154" spans="1:30" x14ac:dyDescent="0.2">
      <c r="A154">
        <v>184</v>
      </c>
      <c r="B154" t="s">
        <v>729</v>
      </c>
      <c r="C154">
        <v>200</v>
      </c>
      <c r="D154">
        <v>76</v>
      </c>
      <c r="E154" s="24">
        <v>42934.603993055556</v>
      </c>
      <c r="F154" s="24">
        <v>42934.604097222225</v>
      </c>
      <c r="G154">
        <v>8.85</v>
      </c>
      <c r="H154">
        <v>229</v>
      </c>
      <c r="I154">
        <v>96</v>
      </c>
      <c r="J154">
        <v>57860</v>
      </c>
      <c r="K154">
        <v>79</v>
      </c>
      <c r="L154">
        <v>483800</v>
      </c>
      <c r="M154">
        <v>1416</v>
      </c>
      <c r="N154">
        <v>259277</v>
      </c>
      <c r="O154">
        <v>546835</v>
      </c>
      <c r="P154">
        <v>4971074</v>
      </c>
      <c r="Q154">
        <v>34337</v>
      </c>
      <c r="R154">
        <f>SUM(Table13[[#This Row],[htmlResponseBytes]:[otherResponseBytes]])</f>
        <v>6296739</v>
      </c>
      <c r="S154">
        <v>98</v>
      </c>
      <c r="T154">
        <v>1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1</v>
      </c>
      <c r="AA154">
        <v>1</v>
      </c>
      <c r="AB154">
        <v>1</v>
      </c>
      <c r="AC154">
        <v>0</v>
      </c>
      <c r="AD154">
        <v>1</v>
      </c>
    </row>
    <row r="155" spans="1:30" x14ac:dyDescent="0.2">
      <c r="A155">
        <v>332</v>
      </c>
      <c r="B155" t="s">
        <v>730</v>
      </c>
      <c r="C155">
        <v>200</v>
      </c>
      <c r="D155">
        <v>76</v>
      </c>
      <c r="E155" s="24">
        <v>42934.618043981478</v>
      </c>
      <c r="F155" s="24">
        <v>42934.61818287037</v>
      </c>
      <c r="G155">
        <v>12.14</v>
      </c>
      <c r="H155">
        <v>158</v>
      </c>
      <c r="I155">
        <v>64</v>
      </c>
      <c r="J155">
        <v>39371</v>
      </c>
      <c r="K155">
        <v>43</v>
      </c>
      <c r="L155">
        <v>252578</v>
      </c>
      <c r="M155">
        <v>95507</v>
      </c>
      <c r="N155">
        <v>776544</v>
      </c>
      <c r="O155">
        <v>1317257</v>
      </c>
      <c r="P155">
        <v>2422805</v>
      </c>
      <c r="Q155">
        <v>35077</v>
      </c>
      <c r="R155">
        <f>SUM(Table13[[#This Row],[htmlResponseBytes]:[otherResponseBytes]])</f>
        <v>4899768</v>
      </c>
      <c r="S155">
        <v>27</v>
      </c>
      <c r="T155">
        <v>2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v>1</v>
      </c>
      <c r="AB155">
        <v>1</v>
      </c>
      <c r="AC155">
        <v>0</v>
      </c>
      <c r="AD155">
        <v>1</v>
      </c>
    </row>
    <row r="156" spans="1:30" x14ac:dyDescent="0.2">
      <c r="A156">
        <v>447</v>
      </c>
      <c r="B156" t="s">
        <v>731</v>
      </c>
      <c r="C156">
        <v>200</v>
      </c>
      <c r="D156">
        <v>76</v>
      </c>
      <c r="E156" s="24">
        <v>42934.628923611112</v>
      </c>
      <c r="F156" s="24">
        <v>42934.628969907404</v>
      </c>
      <c r="G156">
        <v>3.86</v>
      </c>
      <c r="H156">
        <v>63</v>
      </c>
      <c r="I156">
        <v>15</v>
      </c>
      <c r="J156">
        <v>9927</v>
      </c>
      <c r="K156">
        <v>45</v>
      </c>
      <c r="L156">
        <v>97118</v>
      </c>
      <c r="M156" t="s">
        <v>56</v>
      </c>
      <c r="N156">
        <v>809191</v>
      </c>
      <c r="O156">
        <v>836166</v>
      </c>
      <c r="P156">
        <v>742788</v>
      </c>
      <c r="Q156">
        <v>193061</v>
      </c>
      <c r="R156">
        <f>SUM(Table13[[#This Row],[htmlResponseBytes]:[otherResponseBytes]])</f>
        <v>2678324</v>
      </c>
      <c r="S156">
        <v>19</v>
      </c>
      <c r="T156">
        <v>3</v>
      </c>
      <c r="U156">
        <v>0</v>
      </c>
      <c r="V156">
        <v>1</v>
      </c>
      <c r="W156">
        <v>1</v>
      </c>
      <c r="X156">
        <v>0</v>
      </c>
      <c r="Y156">
        <v>0</v>
      </c>
      <c r="Z156">
        <v>0</v>
      </c>
      <c r="AA156">
        <v>1</v>
      </c>
      <c r="AB156">
        <v>1</v>
      </c>
      <c r="AC156">
        <v>0</v>
      </c>
      <c r="AD156">
        <v>1</v>
      </c>
    </row>
    <row r="157" spans="1:30" x14ac:dyDescent="0.2">
      <c r="A157">
        <v>470</v>
      </c>
      <c r="B157" t="s">
        <v>732</v>
      </c>
      <c r="C157">
        <v>200</v>
      </c>
      <c r="D157">
        <v>76</v>
      </c>
      <c r="E157" s="24">
        <v>42934.630324074074</v>
      </c>
      <c r="F157" s="24">
        <v>42934.630335648151</v>
      </c>
      <c r="G157">
        <v>1.35</v>
      </c>
      <c r="H157">
        <v>41</v>
      </c>
      <c r="I157">
        <v>8</v>
      </c>
      <c r="J157">
        <v>3377</v>
      </c>
      <c r="K157">
        <v>35</v>
      </c>
      <c r="L157">
        <v>18279</v>
      </c>
      <c r="M157" t="s">
        <v>56</v>
      </c>
      <c r="N157">
        <v>124907</v>
      </c>
      <c r="O157">
        <v>317877</v>
      </c>
      <c r="P157">
        <v>796812</v>
      </c>
      <c r="Q157">
        <v>1242</v>
      </c>
      <c r="R157">
        <f>SUM(Table13[[#This Row],[htmlResponseBytes]:[otherResponseBytes]])</f>
        <v>1259117</v>
      </c>
      <c r="S157">
        <v>16</v>
      </c>
      <c r="T157">
        <v>6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1</v>
      </c>
      <c r="AA157">
        <v>1</v>
      </c>
      <c r="AB157">
        <v>1</v>
      </c>
      <c r="AC157">
        <v>0</v>
      </c>
      <c r="AD157">
        <v>1</v>
      </c>
    </row>
    <row r="158" spans="1:30" x14ac:dyDescent="0.2">
      <c r="A158">
        <v>478</v>
      </c>
      <c r="B158" t="s">
        <v>733</v>
      </c>
      <c r="C158">
        <v>200</v>
      </c>
      <c r="D158">
        <v>76</v>
      </c>
      <c r="E158" s="24">
        <v>42934.637395833335</v>
      </c>
      <c r="F158" s="24">
        <v>42934.637499999997</v>
      </c>
      <c r="G158">
        <v>8.57</v>
      </c>
      <c r="H158">
        <v>100</v>
      </c>
      <c r="I158">
        <v>31</v>
      </c>
      <c r="J158">
        <v>16850</v>
      </c>
      <c r="K158">
        <v>72</v>
      </c>
      <c r="L158">
        <v>1022184</v>
      </c>
      <c r="M158">
        <v>136815</v>
      </c>
      <c r="N158">
        <v>273123</v>
      </c>
      <c r="O158">
        <v>266129</v>
      </c>
      <c r="P158">
        <v>1778880</v>
      </c>
      <c r="Q158">
        <v>4339</v>
      </c>
      <c r="R158">
        <f>SUM(Table13[[#This Row],[htmlResponseBytes]:[otherResponseBytes]])</f>
        <v>3481470</v>
      </c>
      <c r="S158">
        <v>37</v>
      </c>
      <c r="T158">
        <v>9</v>
      </c>
      <c r="U158">
        <v>1</v>
      </c>
      <c r="V158">
        <v>1</v>
      </c>
      <c r="W158">
        <v>0</v>
      </c>
      <c r="X158">
        <v>0</v>
      </c>
      <c r="Y158">
        <v>0</v>
      </c>
      <c r="Z158">
        <v>0</v>
      </c>
      <c r="AA158">
        <v>1</v>
      </c>
      <c r="AB158">
        <v>1</v>
      </c>
      <c r="AC158">
        <v>0</v>
      </c>
      <c r="AD158">
        <v>1</v>
      </c>
    </row>
    <row r="159" spans="1:30" x14ac:dyDescent="0.2">
      <c r="A159">
        <v>526</v>
      </c>
      <c r="B159" t="s">
        <v>734</v>
      </c>
      <c r="C159">
        <v>200</v>
      </c>
      <c r="D159">
        <v>76</v>
      </c>
      <c r="E159" s="24">
        <v>42934.64434027778</v>
      </c>
      <c r="F159" s="24">
        <v>42934.644594907404</v>
      </c>
      <c r="G159">
        <v>21.72</v>
      </c>
      <c r="H159">
        <v>228</v>
      </c>
      <c r="I159">
        <v>61</v>
      </c>
      <c r="J159">
        <v>79801</v>
      </c>
      <c r="K159">
        <v>119</v>
      </c>
      <c r="L159">
        <v>318030</v>
      </c>
      <c r="M159">
        <v>705</v>
      </c>
      <c r="N159">
        <v>184937</v>
      </c>
      <c r="O159">
        <v>651202</v>
      </c>
      <c r="P159">
        <v>4559014</v>
      </c>
      <c r="Q159">
        <v>106568</v>
      </c>
      <c r="R159">
        <f>SUM(Table13[[#This Row],[htmlResponseBytes]:[otherResponseBytes]])</f>
        <v>5820456</v>
      </c>
      <c r="S159">
        <v>82</v>
      </c>
      <c r="T159">
        <v>2</v>
      </c>
      <c r="U159">
        <v>1</v>
      </c>
      <c r="V159">
        <v>1</v>
      </c>
      <c r="W159">
        <v>0</v>
      </c>
      <c r="X159">
        <v>0</v>
      </c>
      <c r="Y159">
        <v>0</v>
      </c>
      <c r="Z159">
        <v>1</v>
      </c>
      <c r="AA159">
        <v>1</v>
      </c>
      <c r="AB159">
        <v>1</v>
      </c>
      <c r="AC159">
        <v>0</v>
      </c>
      <c r="AD159">
        <v>1</v>
      </c>
    </row>
    <row r="160" spans="1:30" x14ac:dyDescent="0.2">
      <c r="A160">
        <v>537</v>
      </c>
      <c r="B160" t="s">
        <v>735</v>
      </c>
      <c r="C160">
        <v>200</v>
      </c>
      <c r="D160">
        <v>76</v>
      </c>
      <c r="E160" s="24">
        <v>42934.645486111112</v>
      </c>
      <c r="F160" s="24">
        <v>42934.645520833335</v>
      </c>
      <c r="G160">
        <v>3.75</v>
      </c>
      <c r="H160">
        <v>46</v>
      </c>
      <c r="I160">
        <v>16</v>
      </c>
      <c r="J160">
        <v>8284</v>
      </c>
      <c r="K160">
        <v>31</v>
      </c>
      <c r="L160">
        <v>78162</v>
      </c>
      <c r="M160" t="s">
        <v>56</v>
      </c>
      <c r="N160">
        <v>483130</v>
      </c>
      <c r="O160">
        <v>158535</v>
      </c>
      <c r="P160">
        <v>492778</v>
      </c>
      <c r="Q160">
        <v>27392</v>
      </c>
      <c r="R160">
        <f>SUM(Table13[[#This Row],[htmlResponseBytes]:[otherResponseBytes]])</f>
        <v>1239997</v>
      </c>
      <c r="S160">
        <v>10</v>
      </c>
      <c r="T160">
        <v>3</v>
      </c>
      <c r="U160">
        <v>0</v>
      </c>
      <c r="V160">
        <v>0</v>
      </c>
      <c r="W160">
        <v>1</v>
      </c>
      <c r="X160">
        <v>0</v>
      </c>
      <c r="Y160">
        <v>1</v>
      </c>
      <c r="Z160">
        <v>0</v>
      </c>
      <c r="AA160">
        <v>1</v>
      </c>
      <c r="AB160">
        <v>1</v>
      </c>
      <c r="AC160">
        <v>0</v>
      </c>
      <c r="AD160">
        <v>1</v>
      </c>
    </row>
    <row r="161" spans="1:30" x14ac:dyDescent="0.2">
      <c r="A161">
        <v>558</v>
      </c>
      <c r="B161" t="s">
        <v>736</v>
      </c>
      <c r="C161">
        <v>200</v>
      </c>
      <c r="D161">
        <v>76</v>
      </c>
      <c r="E161" s="24">
        <v>42934.647141203706</v>
      </c>
      <c r="F161" s="24">
        <v>42934.647199074076</v>
      </c>
      <c r="G161">
        <v>5</v>
      </c>
      <c r="H161">
        <v>32</v>
      </c>
      <c r="I161">
        <v>12</v>
      </c>
      <c r="J161">
        <v>5535</v>
      </c>
      <c r="K161">
        <v>22</v>
      </c>
      <c r="L161">
        <v>470888</v>
      </c>
      <c r="M161" t="s">
        <v>56</v>
      </c>
      <c r="N161">
        <v>270735</v>
      </c>
      <c r="O161">
        <v>293490</v>
      </c>
      <c r="P161">
        <v>743428</v>
      </c>
      <c r="Q161">
        <v>1531</v>
      </c>
      <c r="R161">
        <f>SUM(Table13[[#This Row],[htmlResponseBytes]:[otherResponseBytes]])</f>
        <v>1780072</v>
      </c>
      <c r="S161">
        <v>13</v>
      </c>
      <c r="T161">
        <v>3</v>
      </c>
      <c r="U161">
        <v>0</v>
      </c>
      <c r="V161">
        <v>0</v>
      </c>
      <c r="W161">
        <v>1</v>
      </c>
      <c r="X161">
        <v>0</v>
      </c>
      <c r="Y161">
        <v>0</v>
      </c>
      <c r="Z161">
        <v>0</v>
      </c>
      <c r="AA161">
        <v>1</v>
      </c>
      <c r="AB161">
        <v>1</v>
      </c>
      <c r="AC161">
        <v>0</v>
      </c>
      <c r="AD161">
        <v>1</v>
      </c>
    </row>
    <row r="162" spans="1:30" x14ac:dyDescent="0.2">
      <c r="A162">
        <v>575</v>
      </c>
      <c r="B162" t="s">
        <v>737</v>
      </c>
      <c r="C162">
        <v>200</v>
      </c>
      <c r="D162">
        <v>76</v>
      </c>
      <c r="E162" s="24">
        <v>42934.648368055554</v>
      </c>
      <c r="F162" s="24">
        <v>42934.6484375</v>
      </c>
      <c r="G162">
        <v>6.22</v>
      </c>
      <c r="H162">
        <v>207</v>
      </c>
      <c r="I162">
        <v>76</v>
      </c>
      <c r="J162">
        <v>53129</v>
      </c>
      <c r="K162">
        <v>97</v>
      </c>
      <c r="L162">
        <v>322834</v>
      </c>
      <c r="M162" t="s">
        <v>56</v>
      </c>
      <c r="N162">
        <v>244149</v>
      </c>
      <c r="O162">
        <v>1949347</v>
      </c>
      <c r="P162">
        <v>3386113</v>
      </c>
      <c r="Q162">
        <v>39332</v>
      </c>
      <c r="R162">
        <f>SUM(Table13[[#This Row],[htmlResponseBytes]:[otherResponseBytes]])</f>
        <v>5941775</v>
      </c>
      <c r="S162">
        <v>51</v>
      </c>
      <c r="T162">
        <v>5</v>
      </c>
      <c r="U162">
        <v>1</v>
      </c>
      <c r="V162">
        <v>1</v>
      </c>
      <c r="W162">
        <v>0</v>
      </c>
      <c r="X162">
        <v>0</v>
      </c>
      <c r="Y162">
        <v>1</v>
      </c>
      <c r="Z162">
        <v>1</v>
      </c>
      <c r="AA162">
        <v>1</v>
      </c>
      <c r="AB162">
        <v>1</v>
      </c>
      <c r="AC162">
        <v>0</v>
      </c>
      <c r="AD162">
        <v>1</v>
      </c>
    </row>
    <row r="163" spans="1:30" x14ac:dyDescent="0.2">
      <c r="A163">
        <v>576</v>
      </c>
      <c r="B163" t="s">
        <v>738</v>
      </c>
      <c r="C163">
        <v>200</v>
      </c>
      <c r="D163">
        <v>76</v>
      </c>
      <c r="E163" s="24">
        <v>42934.6484375</v>
      </c>
      <c r="F163" s="24">
        <v>42934.648530092592</v>
      </c>
      <c r="G163">
        <v>8.52</v>
      </c>
      <c r="H163">
        <v>136</v>
      </c>
      <c r="I163">
        <v>27</v>
      </c>
      <c r="J163">
        <v>28246</v>
      </c>
      <c r="K163">
        <v>92</v>
      </c>
      <c r="L163">
        <v>124376</v>
      </c>
      <c r="M163" t="s">
        <v>56</v>
      </c>
      <c r="N163">
        <v>1395194</v>
      </c>
      <c r="O163">
        <v>959597</v>
      </c>
      <c r="P163">
        <v>1589469</v>
      </c>
      <c r="Q163">
        <v>15287</v>
      </c>
      <c r="R163">
        <f>SUM(Table13[[#This Row],[htmlResponseBytes]:[otherResponseBytes]])</f>
        <v>4083923</v>
      </c>
      <c r="S163">
        <v>21</v>
      </c>
      <c r="T163">
        <v>3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1</v>
      </c>
      <c r="AB163">
        <v>1</v>
      </c>
      <c r="AC163">
        <v>1</v>
      </c>
      <c r="AD163">
        <v>1</v>
      </c>
    </row>
    <row r="164" spans="1:30" x14ac:dyDescent="0.2">
      <c r="A164">
        <v>13</v>
      </c>
      <c r="B164" t="s">
        <v>739</v>
      </c>
      <c r="C164">
        <v>200</v>
      </c>
      <c r="D164">
        <v>75</v>
      </c>
      <c r="E164" s="24">
        <v>42934.588877314818</v>
      </c>
      <c r="F164" s="24">
        <v>42934.589097222219</v>
      </c>
      <c r="G164">
        <v>19.73</v>
      </c>
      <c r="H164">
        <v>70</v>
      </c>
      <c r="I164">
        <v>9</v>
      </c>
      <c r="J164">
        <v>22359</v>
      </c>
      <c r="K164">
        <v>50</v>
      </c>
      <c r="L164">
        <v>501136</v>
      </c>
      <c r="M164" t="s">
        <v>56</v>
      </c>
      <c r="N164">
        <v>314135</v>
      </c>
      <c r="O164">
        <v>458229</v>
      </c>
      <c r="P164">
        <v>2720486</v>
      </c>
      <c r="Q164">
        <v>3989</v>
      </c>
      <c r="R164">
        <f>SUM(Table13[[#This Row],[htmlResponseBytes]:[otherResponseBytes]])</f>
        <v>3997975</v>
      </c>
      <c r="S164">
        <v>22</v>
      </c>
      <c r="T164">
        <v>3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1</v>
      </c>
      <c r="AC164">
        <v>0</v>
      </c>
      <c r="AD164">
        <v>1</v>
      </c>
    </row>
    <row r="165" spans="1:30" x14ac:dyDescent="0.2">
      <c r="A165">
        <v>88</v>
      </c>
      <c r="B165" t="s">
        <v>740</v>
      </c>
      <c r="C165">
        <v>200</v>
      </c>
      <c r="D165">
        <v>75</v>
      </c>
      <c r="E165" s="24">
        <v>42934.595185185186</v>
      </c>
      <c r="F165" s="24">
        <v>42934.595324074071</v>
      </c>
      <c r="G165">
        <v>12.79</v>
      </c>
      <c r="H165">
        <v>142</v>
      </c>
      <c r="I165">
        <v>54</v>
      </c>
      <c r="J165">
        <v>52121</v>
      </c>
      <c r="K165">
        <v>53</v>
      </c>
      <c r="L165">
        <v>195626</v>
      </c>
      <c r="M165" t="s">
        <v>56</v>
      </c>
      <c r="N165">
        <v>81516</v>
      </c>
      <c r="O165">
        <v>331578</v>
      </c>
      <c r="P165">
        <v>2761835</v>
      </c>
      <c r="Q165">
        <v>23376</v>
      </c>
      <c r="R165">
        <f>SUM(Table13[[#This Row],[htmlResponseBytes]:[otherResponseBytes]])</f>
        <v>3393931</v>
      </c>
      <c r="S165">
        <v>43</v>
      </c>
      <c r="T165">
        <v>2</v>
      </c>
      <c r="U165">
        <v>0</v>
      </c>
      <c r="V165">
        <v>1</v>
      </c>
      <c r="W165">
        <v>0</v>
      </c>
      <c r="X165">
        <v>0</v>
      </c>
      <c r="Y165">
        <v>0</v>
      </c>
      <c r="Z165">
        <v>1</v>
      </c>
      <c r="AA165">
        <v>1</v>
      </c>
      <c r="AB165">
        <v>1</v>
      </c>
      <c r="AC165">
        <v>1</v>
      </c>
      <c r="AD165">
        <v>1</v>
      </c>
    </row>
    <row r="166" spans="1:30" x14ac:dyDescent="0.2">
      <c r="A166">
        <v>104</v>
      </c>
      <c r="B166" t="s">
        <v>741</v>
      </c>
      <c r="C166">
        <v>200</v>
      </c>
      <c r="D166">
        <v>75</v>
      </c>
      <c r="E166" s="24">
        <v>42934.596736111111</v>
      </c>
      <c r="F166" s="24">
        <v>42934.596782407411</v>
      </c>
      <c r="G166">
        <v>4.49</v>
      </c>
      <c r="H166">
        <v>111</v>
      </c>
      <c r="I166">
        <v>46</v>
      </c>
      <c r="J166">
        <v>25938</v>
      </c>
      <c r="K166">
        <v>47</v>
      </c>
      <c r="L166">
        <v>102685</v>
      </c>
      <c r="M166">
        <v>618</v>
      </c>
      <c r="N166">
        <v>279440</v>
      </c>
      <c r="O166">
        <v>583749</v>
      </c>
      <c r="P166">
        <v>1798665</v>
      </c>
      <c r="Q166">
        <v>32589</v>
      </c>
      <c r="R166">
        <f>SUM(Table13[[#This Row],[htmlResponseBytes]:[otherResponseBytes]])</f>
        <v>2797746</v>
      </c>
      <c r="S166">
        <v>42</v>
      </c>
      <c r="T166">
        <v>2</v>
      </c>
      <c r="U166">
        <v>0</v>
      </c>
      <c r="V166">
        <v>1</v>
      </c>
      <c r="W166">
        <v>1</v>
      </c>
      <c r="X166">
        <v>0</v>
      </c>
      <c r="Y166">
        <v>0</v>
      </c>
      <c r="Z166">
        <v>0</v>
      </c>
      <c r="AA166">
        <v>1</v>
      </c>
      <c r="AB166">
        <v>1</v>
      </c>
      <c r="AC166">
        <v>0</v>
      </c>
      <c r="AD166">
        <v>1</v>
      </c>
    </row>
    <row r="167" spans="1:30" x14ac:dyDescent="0.2">
      <c r="A167">
        <v>122</v>
      </c>
      <c r="B167" t="s">
        <v>742</v>
      </c>
      <c r="C167">
        <v>200</v>
      </c>
      <c r="D167">
        <v>75</v>
      </c>
      <c r="E167" s="24">
        <v>42934.598009259258</v>
      </c>
      <c r="F167" s="24">
        <v>42934.598067129627</v>
      </c>
      <c r="G167">
        <v>4.79</v>
      </c>
      <c r="H167">
        <v>176</v>
      </c>
      <c r="I167">
        <v>22</v>
      </c>
      <c r="J167">
        <v>25339</v>
      </c>
      <c r="K167">
        <v>154</v>
      </c>
      <c r="L167">
        <v>288897</v>
      </c>
      <c r="M167">
        <v>1515</v>
      </c>
      <c r="N167">
        <v>201757</v>
      </c>
      <c r="O167">
        <v>1605228</v>
      </c>
      <c r="P167">
        <v>959834</v>
      </c>
      <c r="Q167">
        <v>5989</v>
      </c>
      <c r="R167">
        <f>SUM(Table13[[#This Row],[htmlResponseBytes]:[otherResponseBytes]])</f>
        <v>3063220</v>
      </c>
      <c r="S167">
        <v>21</v>
      </c>
      <c r="T167">
        <v>3</v>
      </c>
      <c r="U167">
        <v>0</v>
      </c>
      <c r="V167">
        <v>1</v>
      </c>
      <c r="W167">
        <v>0</v>
      </c>
      <c r="X167">
        <v>0</v>
      </c>
      <c r="Y167">
        <v>0</v>
      </c>
      <c r="Z167">
        <v>1</v>
      </c>
      <c r="AA167">
        <v>1</v>
      </c>
      <c r="AB167">
        <v>1</v>
      </c>
      <c r="AC167">
        <v>0</v>
      </c>
      <c r="AD167">
        <v>1</v>
      </c>
    </row>
    <row r="168" spans="1:30" x14ac:dyDescent="0.2">
      <c r="A168">
        <v>164</v>
      </c>
      <c r="B168" t="s">
        <v>743</v>
      </c>
      <c r="C168">
        <v>200</v>
      </c>
      <c r="D168">
        <v>75</v>
      </c>
      <c r="E168" s="24">
        <v>42934.601736111108</v>
      </c>
      <c r="F168" s="24">
        <v>42934.601851851854</v>
      </c>
      <c r="G168">
        <v>10.09</v>
      </c>
      <c r="H168">
        <v>78</v>
      </c>
      <c r="I168">
        <v>20</v>
      </c>
      <c r="J168">
        <v>12132</v>
      </c>
      <c r="K168">
        <v>44</v>
      </c>
      <c r="L168">
        <v>253276</v>
      </c>
      <c r="M168">
        <v>57484</v>
      </c>
      <c r="N168">
        <v>373307</v>
      </c>
      <c r="O168">
        <v>2078464</v>
      </c>
      <c r="P168">
        <v>609580</v>
      </c>
      <c r="Q168">
        <v>8798</v>
      </c>
      <c r="R168">
        <f>SUM(Table13[[#This Row],[htmlResponseBytes]:[otherResponseBytes]])</f>
        <v>3380909</v>
      </c>
      <c r="S168">
        <v>17</v>
      </c>
      <c r="T168">
        <v>5</v>
      </c>
      <c r="U168">
        <v>0</v>
      </c>
      <c r="V168">
        <v>1</v>
      </c>
      <c r="W168">
        <v>1</v>
      </c>
      <c r="X168">
        <v>0</v>
      </c>
      <c r="Y168">
        <v>0</v>
      </c>
      <c r="Z168">
        <v>0</v>
      </c>
      <c r="AA168">
        <v>1</v>
      </c>
      <c r="AB168">
        <v>1</v>
      </c>
      <c r="AC168">
        <v>1</v>
      </c>
      <c r="AD168">
        <v>1</v>
      </c>
    </row>
    <row r="169" spans="1:30" x14ac:dyDescent="0.2">
      <c r="A169">
        <v>278</v>
      </c>
      <c r="B169" t="s">
        <v>744</v>
      </c>
      <c r="C169">
        <v>200</v>
      </c>
      <c r="D169">
        <v>75</v>
      </c>
      <c r="E169" s="24">
        <v>42934.612060185187</v>
      </c>
      <c r="F169" s="24">
        <v>42934.612141203703</v>
      </c>
      <c r="G169">
        <v>6.91</v>
      </c>
      <c r="H169">
        <v>89</v>
      </c>
      <c r="I169">
        <v>22</v>
      </c>
      <c r="J169">
        <v>17339</v>
      </c>
      <c r="K169">
        <v>55</v>
      </c>
      <c r="L169">
        <v>79191</v>
      </c>
      <c r="M169" t="s">
        <v>56</v>
      </c>
      <c r="N169">
        <v>354698</v>
      </c>
      <c r="O169">
        <v>437636</v>
      </c>
      <c r="P169">
        <v>1752341</v>
      </c>
      <c r="Q169">
        <v>6460</v>
      </c>
      <c r="R169">
        <f>SUM(Table13[[#This Row],[htmlResponseBytes]:[otherResponseBytes]])</f>
        <v>2630326</v>
      </c>
      <c r="S169">
        <v>24</v>
      </c>
      <c r="T169">
        <v>4</v>
      </c>
      <c r="U169">
        <v>0</v>
      </c>
      <c r="V169">
        <v>1</v>
      </c>
      <c r="W169">
        <v>0</v>
      </c>
      <c r="X169">
        <v>0</v>
      </c>
      <c r="Y169">
        <v>1</v>
      </c>
      <c r="Z169">
        <v>0</v>
      </c>
      <c r="AA169">
        <v>1</v>
      </c>
      <c r="AB169">
        <v>1</v>
      </c>
      <c r="AC169">
        <v>1</v>
      </c>
      <c r="AD169">
        <v>1</v>
      </c>
    </row>
    <row r="170" spans="1:30" x14ac:dyDescent="0.2">
      <c r="A170">
        <v>291</v>
      </c>
      <c r="B170" t="s">
        <v>745</v>
      </c>
      <c r="C170">
        <v>200</v>
      </c>
      <c r="D170">
        <v>75</v>
      </c>
      <c r="E170" s="24">
        <v>42934.613217592596</v>
      </c>
      <c r="F170" s="24">
        <v>42934.61341435185</v>
      </c>
      <c r="G170">
        <v>16.37</v>
      </c>
      <c r="H170">
        <v>154</v>
      </c>
      <c r="I170">
        <v>39</v>
      </c>
      <c r="J170">
        <v>25038</v>
      </c>
      <c r="K170">
        <v>103</v>
      </c>
      <c r="L170">
        <v>54490</v>
      </c>
      <c r="M170" t="s">
        <v>56</v>
      </c>
      <c r="N170">
        <v>507728</v>
      </c>
      <c r="O170">
        <v>417655</v>
      </c>
      <c r="P170">
        <v>2017546</v>
      </c>
      <c r="Q170">
        <v>132088</v>
      </c>
      <c r="R170">
        <f>SUM(Table13[[#This Row],[htmlResponseBytes]:[otherResponseBytes]])</f>
        <v>3129507</v>
      </c>
      <c r="S170">
        <v>64</v>
      </c>
      <c r="T170">
        <v>28</v>
      </c>
      <c r="U170">
        <v>0</v>
      </c>
      <c r="V170">
        <v>1</v>
      </c>
      <c r="W170">
        <v>0</v>
      </c>
      <c r="X170">
        <v>1</v>
      </c>
      <c r="Y170">
        <v>0</v>
      </c>
      <c r="Z170">
        <v>1</v>
      </c>
      <c r="AA170">
        <v>1</v>
      </c>
      <c r="AB170">
        <v>1</v>
      </c>
      <c r="AC170">
        <v>0</v>
      </c>
      <c r="AD170">
        <v>1</v>
      </c>
    </row>
    <row r="171" spans="1:30" x14ac:dyDescent="0.2">
      <c r="A171">
        <v>304</v>
      </c>
      <c r="B171" t="s">
        <v>746</v>
      </c>
      <c r="C171">
        <v>200</v>
      </c>
      <c r="D171">
        <v>75</v>
      </c>
      <c r="E171" s="24">
        <v>42934.615115740744</v>
      </c>
      <c r="F171" s="24">
        <v>42934.615208333336</v>
      </c>
      <c r="G171">
        <v>8.4700000000000006</v>
      </c>
      <c r="H171">
        <v>128</v>
      </c>
      <c r="I171">
        <v>50</v>
      </c>
      <c r="J171">
        <v>37453</v>
      </c>
      <c r="K171">
        <v>44</v>
      </c>
      <c r="L171">
        <v>221793</v>
      </c>
      <c r="M171">
        <v>657</v>
      </c>
      <c r="N171">
        <v>757846</v>
      </c>
      <c r="O171">
        <v>355114</v>
      </c>
      <c r="P171">
        <v>1947962</v>
      </c>
      <c r="Q171">
        <v>18158</v>
      </c>
      <c r="R171">
        <f>SUM(Table13[[#This Row],[htmlResponseBytes]:[otherResponseBytes]])</f>
        <v>3301530</v>
      </c>
      <c r="S171">
        <v>32</v>
      </c>
      <c r="T171">
        <v>3</v>
      </c>
      <c r="U171">
        <v>0</v>
      </c>
      <c r="V171">
        <v>1</v>
      </c>
      <c r="W171">
        <v>0</v>
      </c>
      <c r="X171">
        <v>0</v>
      </c>
      <c r="Y171">
        <v>1</v>
      </c>
      <c r="Z171">
        <v>0</v>
      </c>
      <c r="AA171">
        <v>1</v>
      </c>
      <c r="AB171">
        <v>1</v>
      </c>
      <c r="AC171">
        <v>1</v>
      </c>
      <c r="AD171">
        <v>1</v>
      </c>
    </row>
    <row r="172" spans="1:30" x14ac:dyDescent="0.2">
      <c r="A172">
        <v>334</v>
      </c>
      <c r="B172" t="s">
        <v>747</v>
      </c>
      <c r="C172">
        <v>200</v>
      </c>
      <c r="D172">
        <v>75</v>
      </c>
      <c r="E172" s="24">
        <v>42934.618298611109</v>
      </c>
      <c r="F172" s="24">
        <v>42934.618391203701</v>
      </c>
      <c r="G172">
        <v>7.55</v>
      </c>
      <c r="H172">
        <v>200</v>
      </c>
      <c r="I172">
        <v>88</v>
      </c>
      <c r="J172">
        <v>44566</v>
      </c>
      <c r="K172">
        <v>81</v>
      </c>
      <c r="L172">
        <v>178432</v>
      </c>
      <c r="M172">
        <v>628</v>
      </c>
      <c r="N172">
        <v>289253</v>
      </c>
      <c r="O172">
        <v>656608</v>
      </c>
      <c r="P172">
        <v>3124979</v>
      </c>
      <c r="Q172">
        <v>235975</v>
      </c>
      <c r="R172">
        <f>SUM(Table13[[#This Row],[htmlResponseBytes]:[otherResponseBytes]])</f>
        <v>4485875</v>
      </c>
      <c r="S172">
        <v>35</v>
      </c>
      <c r="T172">
        <v>7</v>
      </c>
      <c r="U172">
        <v>0</v>
      </c>
      <c r="V172">
        <v>1</v>
      </c>
      <c r="W172">
        <v>0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0</v>
      </c>
      <c r="AD172">
        <v>1</v>
      </c>
    </row>
    <row r="173" spans="1:30" x14ac:dyDescent="0.2">
      <c r="A173">
        <v>339</v>
      </c>
      <c r="B173" t="s">
        <v>748</v>
      </c>
      <c r="C173">
        <v>200</v>
      </c>
      <c r="D173">
        <v>75</v>
      </c>
      <c r="E173" s="24">
        <v>42934.618842592594</v>
      </c>
      <c r="F173" s="24">
        <v>42934.618888888886</v>
      </c>
      <c r="G173">
        <v>4.07</v>
      </c>
      <c r="H173">
        <v>61</v>
      </c>
      <c r="I173">
        <v>18</v>
      </c>
      <c r="J173">
        <v>14752</v>
      </c>
      <c r="K173">
        <v>2</v>
      </c>
      <c r="L173">
        <v>42640</v>
      </c>
      <c r="M173" t="s">
        <v>56</v>
      </c>
      <c r="N173">
        <v>526056</v>
      </c>
      <c r="O173">
        <v>433275</v>
      </c>
      <c r="P173">
        <v>1015667</v>
      </c>
      <c r="Q173">
        <v>152083</v>
      </c>
      <c r="R173">
        <f>SUM(Table13[[#This Row],[htmlResponseBytes]:[otherResponseBytes]])</f>
        <v>2169721</v>
      </c>
      <c r="S173">
        <v>20</v>
      </c>
      <c r="T173">
        <v>4</v>
      </c>
      <c r="U173">
        <v>0</v>
      </c>
      <c r="V173">
        <v>1</v>
      </c>
      <c r="W173">
        <v>0</v>
      </c>
      <c r="X173">
        <v>0</v>
      </c>
      <c r="Y173">
        <v>0</v>
      </c>
      <c r="Z173">
        <v>1</v>
      </c>
      <c r="AA173">
        <v>1</v>
      </c>
      <c r="AB173">
        <v>1</v>
      </c>
      <c r="AC173">
        <v>0</v>
      </c>
      <c r="AD173">
        <v>1</v>
      </c>
    </row>
    <row r="174" spans="1:30" x14ac:dyDescent="0.2">
      <c r="A174">
        <v>436</v>
      </c>
      <c r="B174" t="s">
        <v>749</v>
      </c>
      <c r="C174">
        <v>200</v>
      </c>
      <c r="D174">
        <v>75</v>
      </c>
      <c r="E174" s="24">
        <v>42934.627604166664</v>
      </c>
      <c r="F174" s="24">
        <v>42934.627743055556</v>
      </c>
      <c r="G174">
        <v>12.13</v>
      </c>
      <c r="H174">
        <v>59</v>
      </c>
      <c r="I174">
        <v>10</v>
      </c>
      <c r="J174">
        <v>5639</v>
      </c>
      <c r="K174">
        <v>50</v>
      </c>
      <c r="L174">
        <v>1816153</v>
      </c>
      <c r="M174" t="s">
        <v>56</v>
      </c>
      <c r="N174">
        <v>617913</v>
      </c>
      <c r="O174">
        <v>738287</v>
      </c>
      <c r="P174">
        <v>460421</v>
      </c>
      <c r="Q174">
        <v>18637</v>
      </c>
      <c r="R174">
        <f>SUM(Table13[[#This Row],[htmlResponseBytes]:[otherResponseBytes]])</f>
        <v>3651411</v>
      </c>
      <c r="S174">
        <v>11</v>
      </c>
      <c r="T174">
        <v>2</v>
      </c>
      <c r="U174">
        <v>0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1</v>
      </c>
      <c r="AB174">
        <v>1</v>
      </c>
      <c r="AC174">
        <v>0</v>
      </c>
      <c r="AD174">
        <v>1</v>
      </c>
    </row>
    <row r="175" spans="1:30" x14ac:dyDescent="0.2">
      <c r="A175">
        <v>450</v>
      </c>
      <c r="B175" t="s">
        <v>750</v>
      </c>
      <c r="C175">
        <v>200</v>
      </c>
      <c r="D175">
        <v>75</v>
      </c>
      <c r="E175" s="24">
        <v>42934.629050925927</v>
      </c>
      <c r="F175" s="24">
        <v>42934.629236111112</v>
      </c>
      <c r="G175">
        <v>16.07</v>
      </c>
      <c r="H175">
        <v>217</v>
      </c>
      <c r="I175">
        <v>79</v>
      </c>
      <c r="J175">
        <v>56769</v>
      </c>
      <c r="K175">
        <v>104</v>
      </c>
      <c r="L175">
        <v>567947</v>
      </c>
      <c r="M175">
        <v>8609</v>
      </c>
      <c r="N175">
        <v>658589</v>
      </c>
      <c r="O175">
        <v>325666</v>
      </c>
      <c r="P175">
        <v>4862175</v>
      </c>
      <c r="Q175">
        <v>61942</v>
      </c>
      <c r="R175">
        <f>SUM(Table13[[#This Row],[htmlResponseBytes]:[otherResponseBytes]])</f>
        <v>6484928</v>
      </c>
      <c r="S175">
        <v>75</v>
      </c>
      <c r="T175">
        <v>6</v>
      </c>
      <c r="U175">
        <v>0</v>
      </c>
      <c r="V175">
        <v>1</v>
      </c>
      <c r="W175">
        <v>0</v>
      </c>
      <c r="X175">
        <v>0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</row>
    <row r="176" spans="1:30" x14ac:dyDescent="0.2">
      <c r="A176">
        <v>508</v>
      </c>
      <c r="B176" t="s">
        <v>751</v>
      </c>
      <c r="C176">
        <v>200</v>
      </c>
      <c r="D176">
        <v>75</v>
      </c>
      <c r="E176" s="24">
        <v>42934.641377314816</v>
      </c>
      <c r="F176" s="24">
        <v>42934.641435185185</v>
      </c>
      <c r="G176">
        <v>5.01</v>
      </c>
      <c r="H176">
        <v>106</v>
      </c>
      <c r="I176">
        <v>49</v>
      </c>
      <c r="J176">
        <v>24203</v>
      </c>
      <c r="K176">
        <v>37</v>
      </c>
      <c r="L176">
        <v>30998</v>
      </c>
      <c r="M176" t="s">
        <v>56</v>
      </c>
      <c r="N176">
        <v>108576</v>
      </c>
      <c r="O176">
        <v>201220</v>
      </c>
      <c r="P176">
        <v>1370678</v>
      </c>
      <c r="Q176">
        <v>128128</v>
      </c>
      <c r="R176">
        <f>SUM(Table13[[#This Row],[htmlResponseBytes]:[otherResponseBytes]])</f>
        <v>1839600</v>
      </c>
      <c r="S176">
        <v>32</v>
      </c>
      <c r="T176">
        <v>2</v>
      </c>
      <c r="U176">
        <v>0</v>
      </c>
      <c r="V176">
        <v>1</v>
      </c>
      <c r="W176">
        <v>0</v>
      </c>
      <c r="X176">
        <v>0</v>
      </c>
      <c r="Y176">
        <v>0</v>
      </c>
      <c r="Z176">
        <v>1</v>
      </c>
      <c r="AA176">
        <v>1</v>
      </c>
      <c r="AB176">
        <v>1</v>
      </c>
      <c r="AC176">
        <v>0</v>
      </c>
      <c r="AD176">
        <v>1</v>
      </c>
    </row>
    <row r="177" spans="1:30" x14ac:dyDescent="0.2">
      <c r="A177">
        <v>516</v>
      </c>
      <c r="B177" t="s">
        <v>752</v>
      </c>
      <c r="C177">
        <v>200</v>
      </c>
      <c r="D177">
        <v>75</v>
      </c>
      <c r="E177" s="24">
        <v>42934.642650462964</v>
      </c>
      <c r="F177" s="24">
        <v>42934.642685185187</v>
      </c>
      <c r="G177">
        <v>2.27</v>
      </c>
      <c r="H177">
        <v>48</v>
      </c>
      <c r="I177">
        <v>4</v>
      </c>
      <c r="J177">
        <v>4770</v>
      </c>
      <c r="K177">
        <v>39</v>
      </c>
      <c r="L177">
        <v>125638</v>
      </c>
      <c r="M177" t="s">
        <v>56</v>
      </c>
      <c r="N177">
        <v>63144</v>
      </c>
      <c r="O177">
        <v>647923</v>
      </c>
      <c r="P177">
        <v>419803</v>
      </c>
      <c r="Q177">
        <v>317440</v>
      </c>
      <c r="R177">
        <f>SUM(Table13[[#This Row],[htmlResponseBytes]:[otherResponseBytes]])</f>
        <v>1573948</v>
      </c>
      <c r="S177">
        <v>8</v>
      </c>
      <c r="T177">
        <v>2</v>
      </c>
      <c r="U177">
        <v>1</v>
      </c>
      <c r="V177">
        <v>1</v>
      </c>
      <c r="W177">
        <v>0</v>
      </c>
      <c r="X177">
        <v>0</v>
      </c>
      <c r="Y177">
        <v>1</v>
      </c>
      <c r="Z177">
        <v>0</v>
      </c>
      <c r="AA177">
        <v>1</v>
      </c>
      <c r="AB177">
        <v>1</v>
      </c>
      <c r="AC177">
        <v>1</v>
      </c>
      <c r="AD177">
        <v>1</v>
      </c>
    </row>
    <row r="178" spans="1:30" x14ac:dyDescent="0.2">
      <c r="A178">
        <v>521</v>
      </c>
      <c r="B178" t="s">
        <v>753</v>
      </c>
      <c r="C178">
        <v>200</v>
      </c>
      <c r="D178">
        <v>75</v>
      </c>
      <c r="E178" s="24">
        <v>42934.64340277778</v>
      </c>
      <c r="F178" s="24">
        <v>42934.643518518518</v>
      </c>
      <c r="G178">
        <v>10.06</v>
      </c>
      <c r="H178">
        <v>116</v>
      </c>
      <c r="I178">
        <v>53</v>
      </c>
      <c r="J178">
        <v>28315</v>
      </c>
      <c r="K178">
        <v>52</v>
      </c>
      <c r="L178">
        <v>478023</v>
      </c>
      <c r="M178">
        <v>228</v>
      </c>
      <c r="N178">
        <v>248439</v>
      </c>
      <c r="O178">
        <v>120287</v>
      </c>
      <c r="P178">
        <v>2900602</v>
      </c>
      <c r="Q178">
        <v>188497</v>
      </c>
      <c r="R178">
        <f>SUM(Table13[[#This Row],[htmlResponseBytes]:[otherResponseBytes]])</f>
        <v>3936076</v>
      </c>
      <c r="S178">
        <v>62</v>
      </c>
      <c r="T178">
        <v>2</v>
      </c>
      <c r="U178">
        <v>1</v>
      </c>
      <c r="V178">
        <v>1</v>
      </c>
      <c r="W178">
        <v>1</v>
      </c>
      <c r="X178">
        <v>0</v>
      </c>
      <c r="Y178">
        <v>0</v>
      </c>
      <c r="Z178">
        <v>1</v>
      </c>
      <c r="AA178">
        <v>1</v>
      </c>
      <c r="AB178">
        <v>0</v>
      </c>
      <c r="AC178">
        <v>1</v>
      </c>
      <c r="AD178">
        <v>1</v>
      </c>
    </row>
    <row r="179" spans="1:30" x14ac:dyDescent="0.2">
      <c r="A179">
        <v>5</v>
      </c>
      <c r="B179" t="s">
        <v>754</v>
      </c>
      <c r="C179">
        <v>200</v>
      </c>
      <c r="D179">
        <v>74</v>
      </c>
      <c r="E179" s="24">
        <v>42934.588310185187</v>
      </c>
      <c r="F179" s="24">
        <v>42934.588425925926</v>
      </c>
      <c r="G179">
        <v>9.26</v>
      </c>
      <c r="H179">
        <v>172</v>
      </c>
      <c r="I179">
        <v>45</v>
      </c>
      <c r="J179">
        <v>34681</v>
      </c>
      <c r="K179">
        <v>82</v>
      </c>
      <c r="L179">
        <v>321022</v>
      </c>
      <c r="M179" t="s">
        <v>56</v>
      </c>
      <c r="N179">
        <v>352270</v>
      </c>
      <c r="O179">
        <v>419507</v>
      </c>
      <c r="P179">
        <v>2370960</v>
      </c>
      <c r="Q179">
        <v>17341</v>
      </c>
      <c r="R179">
        <f>SUM(Table13[[#This Row],[htmlResponseBytes]:[otherResponseBytes]])</f>
        <v>3481100</v>
      </c>
      <c r="S179">
        <v>45</v>
      </c>
      <c r="T179">
        <v>5</v>
      </c>
      <c r="U179">
        <v>0</v>
      </c>
      <c r="V179">
        <v>1</v>
      </c>
      <c r="W179">
        <v>1</v>
      </c>
      <c r="X179">
        <v>0</v>
      </c>
      <c r="Y179">
        <v>0</v>
      </c>
      <c r="Z179">
        <v>1</v>
      </c>
      <c r="AA179">
        <v>1</v>
      </c>
      <c r="AB179">
        <v>1</v>
      </c>
      <c r="AC179">
        <v>1</v>
      </c>
      <c r="AD179">
        <v>1</v>
      </c>
    </row>
    <row r="180" spans="1:30" x14ac:dyDescent="0.2">
      <c r="A180">
        <v>45</v>
      </c>
      <c r="B180" t="s">
        <v>755</v>
      </c>
      <c r="C180">
        <v>200</v>
      </c>
      <c r="D180">
        <v>74</v>
      </c>
      <c r="E180" s="24">
        <v>42934.591469907406</v>
      </c>
      <c r="F180" s="24">
        <v>42934.591724537036</v>
      </c>
      <c r="G180">
        <v>22.66</v>
      </c>
      <c r="H180">
        <v>231</v>
      </c>
      <c r="I180">
        <v>94</v>
      </c>
      <c r="J180">
        <v>56588</v>
      </c>
      <c r="K180">
        <v>93</v>
      </c>
      <c r="L180">
        <v>587595</v>
      </c>
      <c r="M180">
        <v>3718</v>
      </c>
      <c r="N180">
        <v>268700</v>
      </c>
      <c r="O180">
        <v>374091</v>
      </c>
      <c r="P180">
        <v>5417396</v>
      </c>
      <c r="Q180">
        <v>28704</v>
      </c>
      <c r="R180">
        <f>SUM(Table13[[#This Row],[htmlResponseBytes]:[otherResponseBytes]])</f>
        <v>6680204</v>
      </c>
      <c r="S180">
        <v>104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1</v>
      </c>
      <c r="AA180">
        <v>1</v>
      </c>
      <c r="AB180">
        <v>1</v>
      </c>
      <c r="AC180">
        <v>0</v>
      </c>
      <c r="AD180">
        <v>1</v>
      </c>
    </row>
    <row r="181" spans="1:30" x14ac:dyDescent="0.2">
      <c r="A181">
        <v>129</v>
      </c>
      <c r="B181" t="s">
        <v>756</v>
      </c>
      <c r="C181">
        <v>200</v>
      </c>
      <c r="D181">
        <v>74</v>
      </c>
      <c r="E181" s="24">
        <v>42934.598333333335</v>
      </c>
      <c r="F181" s="24">
        <v>42934.598379629628</v>
      </c>
      <c r="G181">
        <v>3.66</v>
      </c>
      <c r="H181">
        <v>139</v>
      </c>
      <c r="I181">
        <v>19</v>
      </c>
      <c r="J181">
        <v>18044</v>
      </c>
      <c r="K181">
        <v>127</v>
      </c>
      <c r="L181">
        <v>220822</v>
      </c>
      <c r="M181" t="s">
        <v>56</v>
      </c>
      <c r="N181">
        <v>175045</v>
      </c>
      <c r="O181">
        <v>758204</v>
      </c>
      <c r="P181">
        <v>1385558</v>
      </c>
      <c r="Q181">
        <v>18605</v>
      </c>
      <c r="R181">
        <f>SUM(Table13[[#This Row],[htmlResponseBytes]:[otherResponseBytes]])</f>
        <v>2558234</v>
      </c>
      <c r="S181">
        <v>28</v>
      </c>
      <c r="T181">
        <v>19</v>
      </c>
      <c r="U181">
        <v>0</v>
      </c>
      <c r="V181">
        <v>0</v>
      </c>
      <c r="W181">
        <v>1</v>
      </c>
      <c r="X181">
        <v>0</v>
      </c>
      <c r="Y181">
        <v>0</v>
      </c>
      <c r="Z181">
        <v>1</v>
      </c>
      <c r="AA181">
        <v>1</v>
      </c>
      <c r="AB181">
        <v>1</v>
      </c>
      <c r="AC181">
        <v>0</v>
      </c>
      <c r="AD181">
        <v>1</v>
      </c>
    </row>
    <row r="182" spans="1:30" x14ac:dyDescent="0.2">
      <c r="A182">
        <v>219</v>
      </c>
      <c r="B182" t="s">
        <v>757</v>
      </c>
      <c r="C182">
        <v>200</v>
      </c>
      <c r="D182">
        <v>74</v>
      </c>
      <c r="E182" s="24">
        <v>42934.606562499997</v>
      </c>
      <c r="F182" s="24">
        <v>42934.606620370374</v>
      </c>
      <c r="G182">
        <v>4.6399999999999997</v>
      </c>
      <c r="H182">
        <v>80</v>
      </c>
      <c r="I182">
        <v>29</v>
      </c>
      <c r="J182">
        <v>21942</v>
      </c>
      <c r="K182">
        <v>29</v>
      </c>
      <c r="L182">
        <v>127919</v>
      </c>
      <c r="M182">
        <v>136</v>
      </c>
      <c r="N182">
        <v>192290</v>
      </c>
      <c r="O182">
        <v>328002</v>
      </c>
      <c r="P182">
        <v>1966780</v>
      </c>
      <c r="Q182">
        <v>154970</v>
      </c>
      <c r="R182">
        <f>SUM(Table13[[#This Row],[htmlResponseBytes]:[otherResponseBytes]])</f>
        <v>2770097</v>
      </c>
      <c r="S182">
        <v>46</v>
      </c>
      <c r="T182">
        <v>6</v>
      </c>
      <c r="U182">
        <v>0</v>
      </c>
      <c r="V182">
        <v>1</v>
      </c>
      <c r="W182">
        <v>0</v>
      </c>
      <c r="X182">
        <v>0</v>
      </c>
      <c r="Y182">
        <v>0</v>
      </c>
      <c r="Z182">
        <v>1</v>
      </c>
      <c r="AA182">
        <v>1</v>
      </c>
      <c r="AB182">
        <v>1</v>
      </c>
      <c r="AC182">
        <v>1</v>
      </c>
      <c r="AD182">
        <v>1</v>
      </c>
    </row>
    <row r="183" spans="1:30" x14ac:dyDescent="0.2">
      <c r="A183">
        <v>305</v>
      </c>
      <c r="B183" t="s">
        <v>758</v>
      </c>
      <c r="C183">
        <v>200</v>
      </c>
      <c r="D183">
        <v>74</v>
      </c>
      <c r="E183" s="24">
        <v>42934.615208333336</v>
      </c>
      <c r="F183" s="24">
        <v>42934.615358796298</v>
      </c>
      <c r="G183">
        <v>12.83</v>
      </c>
      <c r="H183">
        <v>235</v>
      </c>
      <c r="I183">
        <v>92</v>
      </c>
      <c r="J183">
        <v>65085</v>
      </c>
      <c r="K183">
        <v>64</v>
      </c>
      <c r="L183">
        <v>254149</v>
      </c>
      <c r="M183">
        <v>89588</v>
      </c>
      <c r="N183">
        <v>494538</v>
      </c>
      <c r="O183">
        <v>384282</v>
      </c>
      <c r="P183">
        <v>2775509</v>
      </c>
      <c r="Q183">
        <v>39729</v>
      </c>
      <c r="R183">
        <f>SUM(Table13[[#This Row],[htmlResponseBytes]:[otherResponseBytes]])</f>
        <v>4037795</v>
      </c>
      <c r="S183">
        <v>54</v>
      </c>
      <c r="T183">
        <v>1</v>
      </c>
      <c r="U183">
        <v>0</v>
      </c>
      <c r="V183">
        <v>1</v>
      </c>
      <c r="W183">
        <v>1</v>
      </c>
      <c r="X183">
        <v>0</v>
      </c>
      <c r="Y183">
        <v>0</v>
      </c>
      <c r="Z183">
        <v>0</v>
      </c>
      <c r="AA183">
        <v>1</v>
      </c>
      <c r="AB183">
        <v>1</v>
      </c>
      <c r="AC183">
        <v>1</v>
      </c>
      <c r="AD183">
        <v>1</v>
      </c>
    </row>
    <row r="184" spans="1:30" x14ac:dyDescent="0.2">
      <c r="A184">
        <v>350</v>
      </c>
      <c r="B184" t="s">
        <v>759</v>
      </c>
      <c r="C184">
        <v>200</v>
      </c>
      <c r="D184">
        <v>74</v>
      </c>
      <c r="E184" s="24">
        <v>42934.620069444441</v>
      </c>
      <c r="F184" s="24">
        <v>42934.620138888888</v>
      </c>
      <c r="G184">
        <v>5.91</v>
      </c>
      <c r="H184">
        <v>217</v>
      </c>
      <c r="I184">
        <v>78</v>
      </c>
      <c r="J184">
        <v>50082</v>
      </c>
      <c r="K184">
        <v>85</v>
      </c>
      <c r="L184">
        <v>474238</v>
      </c>
      <c r="M184" t="s">
        <v>56</v>
      </c>
      <c r="N184">
        <v>451096</v>
      </c>
      <c r="O184">
        <v>527971</v>
      </c>
      <c r="P184">
        <v>3642584</v>
      </c>
      <c r="Q184">
        <v>39996</v>
      </c>
      <c r="R184">
        <f>SUM(Table13[[#This Row],[htmlResponseBytes]:[otherResponseBytes]])</f>
        <v>5135885</v>
      </c>
      <c r="S184">
        <v>39</v>
      </c>
      <c r="T184">
        <v>7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1</v>
      </c>
      <c r="AA184">
        <v>1</v>
      </c>
      <c r="AB184">
        <v>1</v>
      </c>
      <c r="AC184">
        <v>0</v>
      </c>
      <c r="AD184">
        <v>1</v>
      </c>
    </row>
    <row r="185" spans="1:30" x14ac:dyDescent="0.2">
      <c r="A185">
        <v>445</v>
      </c>
      <c r="B185" t="s">
        <v>760</v>
      </c>
      <c r="C185">
        <v>200</v>
      </c>
      <c r="D185">
        <v>74</v>
      </c>
      <c r="E185" s="24">
        <v>42934.628437500003</v>
      </c>
      <c r="F185" s="24">
        <v>42934.628472222219</v>
      </c>
      <c r="G185">
        <v>3.3</v>
      </c>
      <c r="H185">
        <v>38</v>
      </c>
      <c r="I185">
        <v>13</v>
      </c>
      <c r="J185">
        <v>5288</v>
      </c>
      <c r="K185">
        <v>26</v>
      </c>
      <c r="L185">
        <v>104564</v>
      </c>
      <c r="M185" t="s">
        <v>56</v>
      </c>
      <c r="N185">
        <v>385408</v>
      </c>
      <c r="O185">
        <v>668161</v>
      </c>
      <c r="P185">
        <v>1669803</v>
      </c>
      <c r="Q185">
        <v>20395</v>
      </c>
      <c r="R185">
        <f>SUM(Table13[[#This Row],[htmlResponseBytes]:[otherResponseBytes]])</f>
        <v>2848331</v>
      </c>
      <c r="S185">
        <v>16</v>
      </c>
      <c r="T185">
        <v>6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1</v>
      </c>
      <c r="AB185">
        <v>1</v>
      </c>
      <c r="AC185">
        <v>0</v>
      </c>
      <c r="AD185">
        <v>1</v>
      </c>
    </row>
    <row r="186" spans="1:30" x14ac:dyDescent="0.2">
      <c r="A186">
        <v>490</v>
      </c>
      <c r="B186" t="s">
        <v>761</v>
      </c>
      <c r="C186">
        <v>200</v>
      </c>
      <c r="D186">
        <v>74</v>
      </c>
      <c r="E186" s="24">
        <v>42934.638726851852</v>
      </c>
      <c r="F186" s="24">
        <v>42934.638923611114</v>
      </c>
      <c r="G186">
        <v>16.670000000000002</v>
      </c>
      <c r="H186">
        <v>167</v>
      </c>
      <c r="I186">
        <v>62</v>
      </c>
      <c r="J186">
        <v>39471</v>
      </c>
      <c r="K186">
        <v>54</v>
      </c>
      <c r="L186">
        <v>119283</v>
      </c>
      <c r="M186">
        <v>916</v>
      </c>
      <c r="N186">
        <v>365063</v>
      </c>
      <c r="O186">
        <v>389874</v>
      </c>
      <c r="P186">
        <v>1310268</v>
      </c>
      <c r="Q186">
        <v>89112</v>
      </c>
      <c r="R186">
        <f>SUM(Table13[[#This Row],[htmlResponseBytes]:[otherResponseBytes]])</f>
        <v>2274516</v>
      </c>
      <c r="S186">
        <v>32</v>
      </c>
      <c r="T186">
        <v>5</v>
      </c>
      <c r="U186">
        <v>1</v>
      </c>
      <c r="V186">
        <v>1</v>
      </c>
      <c r="W186">
        <v>1</v>
      </c>
      <c r="X186">
        <v>1</v>
      </c>
      <c r="Y186">
        <v>0</v>
      </c>
      <c r="Z186">
        <v>1</v>
      </c>
      <c r="AA186">
        <v>1</v>
      </c>
      <c r="AB186">
        <v>1</v>
      </c>
      <c r="AC186">
        <v>0</v>
      </c>
      <c r="AD186">
        <v>1</v>
      </c>
    </row>
    <row r="187" spans="1:30" x14ac:dyDescent="0.2">
      <c r="A187">
        <v>550</v>
      </c>
      <c r="B187" t="s">
        <v>762</v>
      </c>
      <c r="C187">
        <v>200</v>
      </c>
      <c r="D187">
        <v>74</v>
      </c>
      <c r="E187" s="24">
        <v>42934.646435185183</v>
      </c>
      <c r="F187" s="24">
        <v>42934.646527777775</v>
      </c>
      <c r="G187">
        <v>7.96</v>
      </c>
      <c r="H187">
        <v>91</v>
      </c>
      <c r="I187">
        <v>32</v>
      </c>
      <c r="J187">
        <v>16554</v>
      </c>
      <c r="K187">
        <v>54</v>
      </c>
      <c r="L187">
        <v>152166</v>
      </c>
      <c r="M187" t="s">
        <v>56</v>
      </c>
      <c r="N187">
        <v>1010062</v>
      </c>
      <c r="O187">
        <v>392800</v>
      </c>
      <c r="P187">
        <v>4490962</v>
      </c>
      <c r="Q187">
        <v>352716</v>
      </c>
      <c r="R187">
        <f>SUM(Table13[[#This Row],[htmlResponseBytes]:[otherResponseBytes]])</f>
        <v>6398706</v>
      </c>
      <c r="S187">
        <v>39</v>
      </c>
      <c r="T187">
        <v>9</v>
      </c>
      <c r="U187">
        <v>0</v>
      </c>
      <c r="V187">
        <v>1</v>
      </c>
      <c r="W187">
        <v>1</v>
      </c>
      <c r="X187">
        <v>0</v>
      </c>
      <c r="Y187">
        <v>1</v>
      </c>
      <c r="Z187">
        <v>1</v>
      </c>
      <c r="AA187">
        <v>1</v>
      </c>
      <c r="AB187">
        <v>1</v>
      </c>
      <c r="AC187">
        <v>0</v>
      </c>
      <c r="AD187">
        <v>1</v>
      </c>
    </row>
    <row r="188" spans="1:30" x14ac:dyDescent="0.2">
      <c r="A188">
        <v>578</v>
      </c>
      <c r="B188" t="s">
        <v>763</v>
      </c>
      <c r="C188">
        <v>200</v>
      </c>
      <c r="D188">
        <v>74</v>
      </c>
      <c r="E188" s="24">
        <v>42934.648946759262</v>
      </c>
      <c r="F188" s="24">
        <v>42934.649074074077</v>
      </c>
      <c r="G188">
        <v>10.58</v>
      </c>
      <c r="H188">
        <v>205</v>
      </c>
      <c r="I188">
        <v>75</v>
      </c>
      <c r="J188">
        <v>54506</v>
      </c>
      <c r="K188">
        <v>55</v>
      </c>
      <c r="L188">
        <v>187340</v>
      </c>
      <c r="M188">
        <v>324</v>
      </c>
      <c r="N188">
        <v>798421</v>
      </c>
      <c r="O188">
        <v>188533</v>
      </c>
      <c r="P188">
        <v>4187887</v>
      </c>
      <c r="Q188">
        <v>53830</v>
      </c>
      <c r="R188">
        <f>SUM(Table13[[#This Row],[htmlResponseBytes]:[otherResponseBytes]])</f>
        <v>5416335</v>
      </c>
      <c r="S188">
        <v>47</v>
      </c>
      <c r="T188">
        <v>5</v>
      </c>
      <c r="U188">
        <v>0</v>
      </c>
      <c r="V188">
        <v>1</v>
      </c>
      <c r="W188">
        <v>1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1</v>
      </c>
    </row>
    <row r="189" spans="1:30" x14ac:dyDescent="0.2">
      <c r="A189">
        <v>600</v>
      </c>
      <c r="B189" t="s">
        <v>764</v>
      </c>
      <c r="C189">
        <v>200</v>
      </c>
      <c r="D189">
        <v>74</v>
      </c>
      <c r="E189" s="24">
        <v>42934.651562500003</v>
      </c>
      <c r="F189" s="24">
        <v>42934.651701388888</v>
      </c>
      <c r="G189">
        <v>12.4</v>
      </c>
      <c r="H189">
        <v>165</v>
      </c>
      <c r="I189">
        <v>51</v>
      </c>
      <c r="J189">
        <v>49074</v>
      </c>
      <c r="K189">
        <v>67</v>
      </c>
      <c r="L189">
        <v>142247</v>
      </c>
      <c r="M189" t="s">
        <v>56</v>
      </c>
      <c r="N189">
        <v>239094</v>
      </c>
      <c r="O189">
        <v>720996</v>
      </c>
      <c r="P189">
        <v>2172274</v>
      </c>
      <c r="Q189">
        <v>24334</v>
      </c>
      <c r="R189">
        <f>SUM(Table13[[#This Row],[htmlResponseBytes]:[otherResponseBytes]])</f>
        <v>3298945</v>
      </c>
      <c r="S189">
        <v>66</v>
      </c>
      <c r="T189">
        <v>1</v>
      </c>
      <c r="U189">
        <v>0</v>
      </c>
      <c r="V189">
        <v>1</v>
      </c>
      <c r="W189">
        <v>1</v>
      </c>
      <c r="X189">
        <v>0</v>
      </c>
      <c r="Y189">
        <v>0</v>
      </c>
      <c r="Z189">
        <v>1</v>
      </c>
      <c r="AA189">
        <v>1</v>
      </c>
      <c r="AB189">
        <v>1</v>
      </c>
      <c r="AC189">
        <v>1</v>
      </c>
      <c r="AD189">
        <v>1</v>
      </c>
    </row>
    <row r="190" spans="1:30" x14ac:dyDescent="0.2">
      <c r="A190">
        <v>137</v>
      </c>
      <c r="B190" t="s">
        <v>765</v>
      </c>
      <c r="C190">
        <v>200</v>
      </c>
      <c r="D190">
        <v>73</v>
      </c>
      <c r="E190" s="24">
        <v>42934.599317129629</v>
      </c>
      <c r="F190" s="24">
        <v>42934.599409722221</v>
      </c>
      <c r="G190">
        <v>8.64</v>
      </c>
      <c r="H190">
        <v>238</v>
      </c>
      <c r="I190">
        <v>69</v>
      </c>
      <c r="J190">
        <v>73893</v>
      </c>
      <c r="K190">
        <v>96</v>
      </c>
      <c r="L190">
        <v>364728</v>
      </c>
      <c r="M190">
        <v>437</v>
      </c>
      <c r="N190">
        <v>227243</v>
      </c>
      <c r="O190">
        <v>7098495</v>
      </c>
      <c r="P190">
        <v>3468788</v>
      </c>
      <c r="Q190">
        <v>159880</v>
      </c>
      <c r="R190">
        <f>SUM(Table13[[#This Row],[htmlResponseBytes]:[otherResponseBytes]])</f>
        <v>11319571</v>
      </c>
      <c r="S190">
        <v>125</v>
      </c>
      <c r="T190">
        <v>4</v>
      </c>
      <c r="U190">
        <v>0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0</v>
      </c>
      <c r="AD190">
        <v>1</v>
      </c>
    </row>
    <row r="191" spans="1:30" x14ac:dyDescent="0.2">
      <c r="A191">
        <v>150</v>
      </c>
      <c r="B191" t="s">
        <v>766</v>
      </c>
      <c r="C191">
        <v>200</v>
      </c>
      <c r="D191">
        <v>73</v>
      </c>
      <c r="E191" s="24">
        <v>42934.600231481483</v>
      </c>
      <c r="F191" s="24">
        <v>42934.600289351853</v>
      </c>
      <c r="G191">
        <v>4.3</v>
      </c>
      <c r="H191">
        <v>104</v>
      </c>
      <c r="I191">
        <v>37</v>
      </c>
      <c r="J191">
        <v>21441</v>
      </c>
      <c r="K191">
        <v>60</v>
      </c>
      <c r="L191">
        <v>288151</v>
      </c>
      <c r="M191" t="s">
        <v>56</v>
      </c>
      <c r="N191">
        <v>594372</v>
      </c>
      <c r="O191">
        <v>783800</v>
      </c>
      <c r="P191">
        <v>1201945</v>
      </c>
      <c r="Q191">
        <v>74445</v>
      </c>
      <c r="R191">
        <f>SUM(Table13[[#This Row],[htmlResponseBytes]:[otherResponseBytes]])</f>
        <v>2942713</v>
      </c>
      <c r="S191">
        <v>34</v>
      </c>
      <c r="T191">
        <v>3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1</v>
      </c>
      <c r="AA191">
        <v>1</v>
      </c>
      <c r="AB191">
        <v>1</v>
      </c>
      <c r="AC191">
        <v>0</v>
      </c>
      <c r="AD191">
        <v>1</v>
      </c>
    </row>
    <row r="192" spans="1:30" x14ac:dyDescent="0.2">
      <c r="A192">
        <v>357</v>
      </c>
      <c r="B192" t="s">
        <v>767</v>
      </c>
      <c r="C192">
        <v>200</v>
      </c>
      <c r="D192">
        <v>73</v>
      </c>
      <c r="E192" s="24">
        <v>42934.620763888888</v>
      </c>
      <c r="F192" s="24">
        <v>42934.620868055557</v>
      </c>
      <c r="G192">
        <v>8.15</v>
      </c>
      <c r="H192">
        <v>145</v>
      </c>
      <c r="I192">
        <v>26</v>
      </c>
      <c r="J192">
        <v>21493</v>
      </c>
      <c r="K192">
        <v>109</v>
      </c>
      <c r="L192">
        <v>108947</v>
      </c>
      <c r="M192">
        <v>58068</v>
      </c>
      <c r="N192">
        <v>422638</v>
      </c>
      <c r="O192">
        <v>1367596</v>
      </c>
      <c r="P192">
        <v>3161587</v>
      </c>
      <c r="Q192">
        <v>85446</v>
      </c>
      <c r="R192">
        <f>SUM(Table13[[#This Row],[htmlResponseBytes]:[otherResponseBytes]])</f>
        <v>5204282</v>
      </c>
      <c r="S192">
        <v>22</v>
      </c>
      <c r="T192">
        <v>4</v>
      </c>
      <c r="U192">
        <v>0</v>
      </c>
      <c r="V192">
        <v>0</v>
      </c>
      <c r="W192">
        <v>1</v>
      </c>
      <c r="X192">
        <v>0</v>
      </c>
      <c r="Y192">
        <v>1</v>
      </c>
      <c r="Z192">
        <v>0</v>
      </c>
      <c r="AA192">
        <v>1</v>
      </c>
      <c r="AB192">
        <v>1</v>
      </c>
      <c r="AC192">
        <v>0</v>
      </c>
      <c r="AD192">
        <v>1</v>
      </c>
    </row>
    <row r="193" spans="1:30" x14ac:dyDescent="0.2">
      <c r="A193">
        <v>458</v>
      </c>
      <c r="B193" t="s">
        <v>768</v>
      </c>
      <c r="C193">
        <v>200</v>
      </c>
      <c r="D193">
        <v>73</v>
      </c>
      <c r="E193" s="24">
        <v>42934.629641203705</v>
      </c>
      <c r="F193" s="24">
        <v>42934.629733796297</v>
      </c>
      <c r="G193">
        <v>8.91</v>
      </c>
      <c r="H193">
        <v>198</v>
      </c>
      <c r="I193">
        <v>86</v>
      </c>
      <c r="J193">
        <v>60083</v>
      </c>
      <c r="K193">
        <v>60</v>
      </c>
      <c r="L193">
        <v>157654</v>
      </c>
      <c r="M193">
        <v>287611</v>
      </c>
      <c r="N193">
        <v>204531</v>
      </c>
      <c r="O193">
        <v>280819</v>
      </c>
      <c r="P193">
        <v>1510230</v>
      </c>
      <c r="Q193">
        <v>71782</v>
      </c>
      <c r="R193">
        <f>SUM(Table13[[#This Row],[htmlResponseBytes]:[otherResponseBytes]])</f>
        <v>2512627</v>
      </c>
      <c r="S193">
        <v>42</v>
      </c>
      <c r="T193">
        <v>4</v>
      </c>
      <c r="U193">
        <v>0</v>
      </c>
      <c r="V193">
        <v>1</v>
      </c>
      <c r="W193">
        <v>0</v>
      </c>
      <c r="X193">
        <v>0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</row>
    <row r="194" spans="1:30" x14ac:dyDescent="0.2">
      <c r="A194">
        <v>460</v>
      </c>
      <c r="B194" t="s">
        <v>769</v>
      </c>
      <c r="C194">
        <v>200</v>
      </c>
      <c r="D194">
        <v>73</v>
      </c>
      <c r="E194" s="24">
        <v>42934.629745370374</v>
      </c>
      <c r="F194" s="24">
        <v>42934.629780092589</v>
      </c>
      <c r="G194">
        <v>2.77</v>
      </c>
      <c r="H194">
        <v>77</v>
      </c>
      <c r="I194">
        <v>22</v>
      </c>
      <c r="J194">
        <v>16137</v>
      </c>
      <c r="K194">
        <v>50</v>
      </c>
      <c r="L194">
        <v>102161</v>
      </c>
      <c r="M194" t="s">
        <v>56</v>
      </c>
      <c r="N194">
        <v>177073</v>
      </c>
      <c r="O194">
        <v>323780</v>
      </c>
      <c r="P194">
        <v>576400</v>
      </c>
      <c r="Q194">
        <v>10766</v>
      </c>
      <c r="R194">
        <f>SUM(Table13[[#This Row],[htmlResponseBytes]:[otherResponseBytes]])</f>
        <v>1190180</v>
      </c>
      <c r="S194">
        <v>34</v>
      </c>
      <c r="T194">
        <v>1</v>
      </c>
      <c r="U194">
        <v>0</v>
      </c>
      <c r="V194">
        <v>1</v>
      </c>
      <c r="W194">
        <v>0</v>
      </c>
      <c r="X194">
        <v>0</v>
      </c>
      <c r="Y194">
        <v>1</v>
      </c>
      <c r="Z194">
        <v>0</v>
      </c>
      <c r="AA194">
        <v>1</v>
      </c>
      <c r="AB194">
        <v>1</v>
      </c>
      <c r="AC194">
        <v>0</v>
      </c>
      <c r="AD194">
        <v>1</v>
      </c>
    </row>
    <row r="195" spans="1:30" x14ac:dyDescent="0.2">
      <c r="A195">
        <v>488</v>
      </c>
      <c r="B195" t="s">
        <v>770</v>
      </c>
      <c r="C195">
        <v>200</v>
      </c>
      <c r="D195">
        <v>73</v>
      </c>
      <c r="E195" s="24">
        <v>42934.638472222221</v>
      </c>
      <c r="F195" s="24">
        <v>42934.638645833336</v>
      </c>
      <c r="G195">
        <v>15.41</v>
      </c>
      <c r="H195">
        <v>159</v>
      </c>
      <c r="I195">
        <v>48</v>
      </c>
      <c r="J195">
        <v>45908</v>
      </c>
      <c r="K195">
        <v>71</v>
      </c>
      <c r="L195">
        <v>432731</v>
      </c>
      <c r="M195">
        <v>1028</v>
      </c>
      <c r="N195">
        <v>975710</v>
      </c>
      <c r="O195">
        <v>445768</v>
      </c>
      <c r="P195">
        <v>1936198</v>
      </c>
      <c r="Q195">
        <v>45167</v>
      </c>
      <c r="R195">
        <f>SUM(Table13[[#This Row],[htmlResponseBytes]:[otherResponseBytes]])</f>
        <v>3836602</v>
      </c>
      <c r="S195">
        <v>31</v>
      </c>
      <c r="T195">
        <v>6</v>
      </c>
      <c r="U195">
        <v>1</v>
      </c>
      <c r="V195">
        <v>1</v>
      </c>
      <c r="W195">
        <v>1</v>
      </c>
      <c r="X195">
        <v>0</v>
      </c>
      <c r="Y195">
        <v>0</v>
      </c>
      <c r="Z195">
        <v>0</v>
      </c>
      <c r="AA195">
        <v>1</v>
      </c>
      <c r="AB195">
        <v>1</v>
      </c>
      <c r="AC195">
        <v>0</v>
      </c>
      <c r="AD195">
        <v>1</v>
      </c>
    </row>
    <row r="196" spans="1:30" x14ac:dyDescent="0.2">
      <c r="A196">
        <v>525</v>
      </c>
      <c r="B196" t="s">
        <v>771</v>
      </c>
      <c r="C196">
        <v>200</v>
      </c>
      <c r="D196">
        <v>73</v>
      </c>
      <c r="E196" s="24">
        <v>42934.644108796296</v>
      </c>
      <c r="F196" s="24">
        <v>42934.64434027778</v>
      </c>
      <c r="G196">
        <v>19.52</v>
      </c>
      <c r="H196">
        <v>242</v>
      </c>
      <c r="I196">
        <v>98</v>
      </c>
      <c r="J196">
        <v>70064</v>
      </c>
      <c r="K196">
        <v>73</v>
      </c>
      <c r="L196">
        <v>175227</v>
      </c>
      <c r="M196" t="s">
        <v>56</v>
      </c>
      <c r="N196">
        <v>1334039</v>
      </c>
      <c r="O196">
        <v>529427</v>
      </c>
      <c r="P196">
        <v>4013399</v>
      </c>
      <c r="Q196">
        <v>69649</v>
      </c>
      <c r="R196">
        <f>SUM(Table13[[#This Row],[htmlResponseBytes]:[otherResponseBytes]])</f>
        <v>6121741</v>
      </c>
      <c r="S196">
        <v>53</v>
      </c>
      <c r="T196">
        <v>14</v>
      </c>
      <c r="U196">
        <v>1</v>
      </c>
      <c r="V196">
        <v>1</v>
      </c>
      <c r="W196">
        <v>1</v>
      </c>
      <c r="X196">
        <v>0</v>
      </c>
      <c r="Y196">
        <v>0</v>
      </c>
      <c r="Z196">
        <v>1</v>
      </c>
      <c r="AA196">
        <v>1</v>
      </c>
      <c r="AB196">
        <v>1</v>
      </c>
      <c r="AC196">
        <v>0</v>
      </c>
      <c r="AD196">
        <v>1</v>
      </c>
    </row>
    <row r="197" spans="1:30" x14ac:dyDescent="0.2">
      <c r="A197">
        <v>123</v>
      </c>
      <c r="B197" t="s">
        <v>772</v>
      </c>
      <c r="C197">
        <v>200</v>
      </c>
      <c r="D197">
        <v>72</v>
      </c>
      <c r="E197" s="24">
        <v>42934.598067129627</v>
      </c>
      <c r="F197" s="24">
        <v>42934.598124999997</v>
      </c>
      <c r="G197">
        <v>4.6399999999999997</v>
      </c>
      <c r="H197">
        <v>117</v>
      </c>
      <c r="I197">
        <v>47</v>
      </c>
      <c r="J197">
        <v>19971</v>
      </c>
      <c r="K197">
        <v>64</v>
      </c>
      <c r="L197">
        <v>121158</v>
      </c>
      <c r="M197" t="s">
        <v>56</v>
      </c>
      <c r="N197">
        <v>242425</v>
      </c>
      <c r="O197">
        <v>331589</v>
      </c>
      <c r="P197">
        <v>2089435</v>
      </c>
      <c r="Q197">
        <v>12783</v>
      </c>
      <c r="R197">
        <f>SUM(Table13[[#This Row],[htmlResponseBytes]:[otherResponseBytes]])</f>
        <v>2797390</v>
      </c>
      <c r="S197">
        <v>35</v>
      </c>
      <c r="T197">
        <v>7</v>
      </c>
      <c r="U197">
        <v>0</v>
      </c>
      <c r="V197">
        <v>1</v>
      </c>
      <c r="W197">
        <v>0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0</v>
      </c>
      <c r="AD197">
        <v>1</v>
      </c>
    </row>
    <row r="198" spans="1:30" x14ac:dyDescent="0.2">
      <c r="A198">
        <v>180</v>
      </c>
      <c r="B198" t="s">
        <v>773</v>
      </c>
      <c r="C198">
        <v>200</v>
      </c>
      <c r="D198">
        <v>72</v>
      </c>
      <c r="E198" s="24">
        <v>42934.603715277779</v>
      </c>
      <c r="F198" s="24">
        <v>42934.603807870371</v>
      </c>
      <c r="G198">
        <v>8.06</v>
      </c>
      <c r="H198">
        <v>137</v>
      </c>
      <c r="I198">
        <v>37</v>
      </c>
      <c r="J198">
        <v>25536</v>
      </c>
      <c r="K198">
        <v>95</v>
      </c>
      <c r="L198">
        <v>354503</v>
      </c>
      <c r="M198">
        <v>179</v>
      </c>
      <c r="N198">
        <v>239617</v>
      </c>
      <c r="O198">
        <v>917681</v>
      </c>
      <c r="P198">
        <v>2799075</v>
      </c>
      <c r="Q198">
        <v>61299</v>
      </c>
      <c r="R198">
        <f>SUM(Table13[[#This Row],[htmlResponseBytes]:[otherResponseBytes]])</f>
        <v>4372354</v>
      </c>
      <c r="S198">
        <v>41</v>
      </c>
      <c r="T198">
        <v>4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1</v>
      </c>
      <c r="AB198">
        <v>1</v>
      </c>
      <c r="AC198">
        <v>1</v>
      </c>
      <c r="AD198">
        <v>1</v>
      </c>
    </row>
    <row r="199" spans="1:30" x14ac:dyDescent="0.2">
      <c r="A199">
        <v>336</v>
      </c>
      <c r="B199" t="s">
        <v>774</v>
      </c>
      <c r="C199">
        <v>200</v>
      </c>
      <c r="D199">
        <v>72</v>
      </c>
      <c r="E199" s="24">
        <v>42934.618460648147</v>
      </c>
      <c r="F199" s="24">
        <v>42934.618645833332</v>
      </c>
      <c r="G199">
        <v>16.18</v>
      </c>
      <c r="H199">
        <v>246</v>
      </c>
      <c r="I199">
        <v>94</v>
      </c>
      <c r="J199">
        <v>67981</v>
      </c>
      <c r="K199">
        <v>84</v>
      </c>
      <c r="L199">
        <v>587287</v>
      </c>
      <c r="M199" t="s">
        <v>56</v>
      </c>
      <c r="N199">
        <v>255627</v>
      </c>
      <c r="O199">
        <v>349686</v>
      </c>
      <c r="P199">
        <v>3178379</v>
      </c>
      <c r="Q199">
        <v>101318</v>
      </c>
      <c r="R199">
        <f>SUM(Table13[[#This Row],[htmlResponseBytes]:[otherResponseBytes]])</f>
        <v>4472297</v>
      </c>
      <c r="S199">
        <v>57</v>
      </c>
      <c r="T199">
        <v>7</v>
      </c>
      <c r="U199">
        <v>0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</row>
    <row r="200" spans="1:30" x14ac:dyDescent="0.2">
      <c r="A200">
        <v>367</v>
      </c>
      <c r="B200" t="s">
        <v>775</v>
      </c>
      <c r="C200">
        <v>200</v>
      </c>
      <c r="D200">
        <v>72</v>
      </c>
      <c r="E200" s="24">
        <v>42934.621712962966</v>
      </c>
      <c r="F200" s="24">
        <v>42934.621817129628</v>
      </c>
      <c r="G200">
        <v>8.42</v>
      </c>
      <c r="H200">
        <v>159</v>
      </c>
      <c r="I200">
        <v>68</v>
      </c>
      <c r="J200">
        <v>38883</v>
      </c>
      <c r="K200">
        <v>56</v>
      </c>
      <c r="L200">
        <v>189214</v>
      </c>
      <c r="M200">
        <v>48887</v>
      </c>
      <c r="N200">
        <v>152828</v>
      </c>
      <c r="O200">
        <v>404393</v>
      </c>
      <c r="P200">
        <v>618615</v>
      </c>
      <c r="Q200">
        <v>80907</v>
      </c>
      <c r="R200">
        <f>SUM(Table13[[#This Row],[htmlResponseBytes]:[otherResponseBytes]])</f>
        <v>1494844</v>
      </c>
      <c r="S200">
        <v>18</v>
      </c>
      <c r="T200">
        <v>3</v>
      </c>
      <c r="U200">
        <v>0</v>
      </c>
      <c r="V200">
        <v>1</v>
      </c>
      <c r="W200">
        <v>0</v>
      </c>
      <c r="X200">
        <v>0</v>
      </c>
      <c r="Y200">
        <v>0</v>
      </c>
      <c r="Z200">
        <v>1</v>
      </c>
      <c r="AA200">
        <v>1</v>
      </c>
      <c r="AB200">
        <v>1</v>
      </c>
      <c r="AC200">
        <v>0</v>
      </c>
      <c r="AD200">
        <v>1</v>
      </c>
    </row>
    <row r="201" spans="1:30" x14ac:dyDescent="0.2">
      <c r="A201">
        <v>487</v>
      </c>
      <c r="B201" t="s">
        <v>776</v>
      </c>
      <c r="C201">
        <v>200</v>
      </c>
      <c r="D201">
        <v>72</v>
      </c>
      <c r="E201" s="24">
        <v>42934.638356481482</v>
      </c>
      <c r="F201" s="24">
        <v>42934.638472222221</v>
      </c>
      <c r="G201">
        <v>9.48</v>
      </c>
      <c r="H201">
        <v>169</v>
      </c>
      <c r="I201">
        <v>50</v>
      </c>
      <c r="J201">
        <v>47489</v>
      </c>
      <c r="K201">
        <v>69</v>
      </c>
      <c r="L201">
        <v>775233</v>
      </c>
      <c r="M201">
        <v>430415</v>
      </c>
      <c r="N201">
        <v>633487</v>
      </c>
      <c r="O201">
        <v>2937619</v>
      </c>
      <c r="P201">
        <v>5202657</v>
      </c>
      <c r="Q201">
        <v>331940</v>
      </c>
      <c r="R201">
        <f>SUM(Table13[[#This Row],[htmlResponseBytes]:[otherResponseBytes]])</f>
        <v>10311351</v>
      </c>
      <c r="S201">
        <v>37</v>
      </c>
      <c r="T201">
        <v>4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1</v>
      </c>
      <c r="AB201">
        <v>1</v>
      </c>
      <c r="AC201">
        <v>0</v>
      </c>
      <c r="AD201">
        <v>1</v>
      </c>
    </row>
    <row r="202" spans="1:30" x14ac:dyDescent="0.2">
      <c r="A202">
        <v>500</v>
      </c>
      <c r="B202" t="s">
        <v>777</v>
      </c>
      <c r="C202">
        <v>200</v>
      </c>
      <c r="D202">
        <v>72</v>
      </c>
      <c r="E202" s="24">
        <v>42934.640428240738</v>
      </c>
      <c r="F202" s="24">
        <v>42934.640474537038</v>
      </c>
      <c r="G202">
        <v>4.12</v>
      </c>
      <c r="H202">
        <v>101</v>
      </c>
      <c r="I202">
        <v>45</v>
      </c>
      <c r="J202">
        <v>25468</v>
      </c>
      <c r="K202">
        <v>41</v>
      </c>
      <c r="L202">
        <v>79054</v>
      </c>
      <c r="M202" t="s">
        <v>56</v>
      </c>
      <c r="N202">
        <v>373016</v>
      </c>
      <c r="O202">
        <v>309010</v>
      </c>
      <c r="P202">
        <v>1971668</v>
      </c>
      <c r="Q202">
        <v>29646</v>
      </c>
      <c r="R202">
        <f>SUM(Table13[[#This Row],[htmlResponseBytes]:[otherResponseBytes]])</f>
        <v>2762394</v>
      </c>
      <c r="S202">
        <v>34</v>
      </c>
      <c r="T202">
        <v>2</v>
      </c>
      <c r="U202">
        <v>1</v>
      </c>
      <c r="V202">
        <v>1</v>
      </c>
      <c r="W202">
        <v>0</v>
      </c>
      <c r="X202">
        <v>0</v>
      </c>
      <c r="Y202">
        <v>0</v>
      </c>
      <c r="Z202">
        <v>0</v>
      </c>
      <c r="AA202">
        <v>1</v>
      </c>
      <c r="AB202">
        <v>1</v>
      </c>
      <c r="AC202">
        <v>0</v>
      </c>
      <c r="AD202">
        <v>1</v>
      </c>
    </row>
    <row r="203" spans="1:30" x14ac:dyDescent="0.2">
      <c r="A203">
        <v>518</v>
      </c>
      <c r="B203" t="s">
        <v>778</v>
      </c>
      <c r="C203">
        <v>200</v>
      </c>
      <c r="D203">
        <v>72</v>
      </c>
      <c r="E203" s="24">
        <v>42934.642743055556</v>
      </c>
      <c r="F203" s="24">
        <v>42934.643287037034</v>
      </c>
      <c r="G203">
        <v>47.51</v>
      </c>
      <c r="H203">
        <v>216</v>
      </c>
      <c r="I203">
        <v>80</v>
      </c>
      <c r="J203">
        <v>132074</v>
      </c>
      <c r="K203">
        <v>89</v>
      </c>
      <c r="L203">
        <v>252703</v>
      </c>
      <c r="M203">
        <v>274200</v>
      </c>
      <c r="N203">
        <v>493411</v>
      </c>
      <c r="O203">
        <v>2020622</v>
      </c>
      <c r="P203">
        <v>4799691</v>
      </c>
      <c r="Q203">
        <v>19022</v>
      </c>
      <c r="R203">
        <f>SUM(Table13[[#This Row],[htmlResponseBytes]:[otherResponseBytes]])</f>
        <v>7859649</v>
      </c>
      <c r="S203">
        <v>67</v>
      </c>
      <c r="T203">
        <v>2</v>
      </c>
      <c r="U203">
        <v>0</v>
      </c>
      <c r="V203">
        <v>1</v>
      </c>
      <c r="W203">
        <v>0</v>
      </c>
      <c r="X203">
        <v>1</v>
      </c>
      <c r="Y203">
        <v>0</v>
      </c>
      <c r="Z203">
        <v>1</v>
      </c>
      <c r="AA203">
        <v>1</v>
      </c>
      <c r="AB203">
        <v>1</v>
      </c>
      <c r="AC203">
        <v>1</v>
      </c>
      <c r="AD203">
        <v>1</v>
      </c>
    </row>
    <row r="204" spans="1:30" x14ac:dyDescent="0.2">
      <c r="A204">
        <v>573</v>
      </c>
      <c r="B204" t="s">
        <v>779</v>
      </c>
      <c r="C204">
        <v>200</v>
      </c>
      <c r="D204">
        <v>72</v>
      </c>
      <c r="E204" s="24">
        <v>42934.648229166669</v>
      </c>
      <c r="F204" s="24">
        <v>42934.648275462961</v>
      </c>
      <c r="G204">
        <v>3.37</v>
      </c>
      <c r="H204">
        <v>68</v>
      </c>
      <c r="I204">
        <v>18</v>
      </c>
      <c r="J204">
        <v>8027</v>
      </c>
      <c r="K204">
        <v>56</v>
      </c>
      <c r="L204">
        <v>64352</v>
      </c>
      <c r="M204" t="s">
        <v>56</v>
      </c>
      <c r="N204">
        <v>610258</v>
      </c>
      <c r="O204">
        <v>133233</v>
      </c>
      <c r="P204">
        <v>1584489</v>
      </c>
      <c r="Q204">
        <v>56985</v>
      </c>
      <c r="R204">
        <f>SUM(Table13[[#This Row],[htmlResponseBytes]:[otherResponseBytes]])</f>
        <v>2449317</v>
      </c>
      <c r="S204">
        <v>12</v>
      </c>
      <c r="T204">
        <v>3</v>
      </c>
      <c r="U204">
        <v>0</v>
      </c>
      <c r="V204">
        <v>1</v>
      </c>
      <c r="W204">
        <v>0</v>
      </c>
      <c r="X204">
        <v>1</v>
      </c>
      <c r="Y204">
        <v>0</v>
      </c>
      <c r="Z204">
        <v>0</v>
      </c>
      <c r="AA204">
        <v>1</v>
      </c>
      <c r="AB204">
        <v>1</v>
      </c>
      <c r="AC204">
        <v>0</v>
      </c>
      <c r="AD204">
        <v>1</v>
      </c>
    </row>
    <row r="205" spans="1:30" x14ac:dyDescent="0.2">
      <c r="A205">
        <v>595</v>
      </c>
      <c r="B205" t="s">
        <v>780</v>
      </c>
      <c r="C205">
        <v>200</v>
      </c>
      <c r="D205">
        <v>72</v>
      </c>
      <c r="E205" s="24">
        <v>42934.651053240741</v>
      </c>
      <c r="F205" s="24">
        <v>42934.651203703703</v>
      </c>
      <c r="G205">
        <v>13.1</v>
      </c>
      <c r="H205">
        <v>87</v>
      </c>
      <c r="I205">
        <v>26</v>
      </c>
      <c r="J205">
        <v>18080</v>
      </c>
      <c r="K205">
        <v>47</v>
      </c>
      <c r="L205">
        <v>784518</v>
      </c>
      <c r="M205" t="s">
        <v>56</v>
      </c>
      <c r="N205">
        <v>403737</v>
      </c>
      <c r="O205">
        <v>579994</v>
      </c>
      <c r="P205">
        <v>6936517</v>
      </c>
      <c r="Q205">
        <v>27077</v>
      </c>
      <c r="R205">
        <f>SUM(Table13[[#This Row],[htmlResponseBytes]:[otherResponseBytes]])</f>
        <v>8731843</v>
      </c>
      <c r="S205">
        <v>23</v>
      </c>
      <c r="T205">
        <v>2</v>
      </c>
      <c r="U205">
        <v>1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1</v>
      </c>
      <c r="AB205">
        <v>1</v>
      </c>
      <c r="AC205">
        <v>0</v>
      </c>
      <c r="AD205">
        <v>1</v>
      </c>
    </row>
    <row r="206" spans="1:30" x14ac:dyDescent="0.2">
      <c r="A206">
        <v>90</v>
      </c>
      <c r="B206" t="s">
        <v>781</v>
      </c>
      <c r="C206">
        <v>200</v>
      </c>
      <c r="D206">
        <v>71</v>
      </c>
      <c r="E206" s="24">
        <v>42934.595486111109</v>
      </c>
      <c r="F206" s="24">
        <v>42934.595601851855</v>
      </c>
      <c r="G206">
        <v>10.210000000000001</v>
      </c>
      <c r="H206">
        <v>173</v>
      </c>
      <c r="I206">
        <v>45</v>
      </c>
      <c r="J206">
        <v>122338</v>
      </c>
      <c r="K206">
        <v>67</v>
      </c>
      <c r="L206">
        <v>149844</v>
      </c>
      <c r="M206">
        <v>4754</v>
      </c>
      <c r="N206">
        <v>559900</v>
      </c>
      <c r="O206">
        <v>755859</v>
      </c>
      <c r="P206">
        <v>2433168</v>
      </c>
      <c r="Q206">
        <v>28366</v>
      </c>
      <c r="R206">
        <f>SUM(Table13[[#This Row],[htmlResponseBytes]:[otherResponseBytes]])</f>
        <v>3931891</v>
      </c>
      <c r="S206">
        <v>71</v>
      </c>
      <c r="T206">
        <v>9</v>
      </c>
      <c r="U206">
        <v>0</v>
      </c>
      <c r="V206">
        <v>1</v>
      </c>
      <c r="W206">
        <v>1</v>
      </c>
      <c r="X206">
        <v>0</v>
      </c>
      <c r="Y206">
        <v>0</v>
      </c>
      <c r="Z206">
        <v>0</v>
      </c>
      <c r="AA206">
        <v>1</v>
      </c>
      <c r="AB206">
        <v>1</v>
      </c>
      <c r="AC206">
        <v>1</v>
      </c>
      <c r="AD206">
        <v>1</v>
      </c>
    </row>
    <row r="207" spans="1:30" x14ac:dyDescent="0.2">
      <c r="A207">
        <v>103</v>
      </c>
      <c r="B207" t="s">
        <v>782</v>
      </c>
      <c r="C207">
        <v>200</v>
      </c>
      <c r="D207">
        <v>71</v>
      </c>
      <c r="E207" s="24">
        <v>42934.596701388888</v>
      </c>
      <c r="F207" s="24">
        <v>42934.596736111111</v>
      </c>
      <c r="G207">
        <v>3.2</v>
      </c>
      <c r="H207">
        <v>60</v>
      </c>
      <c r="I207">
        <v>18</v>
      </c>
      <c r="J207">
        <v>8051</v>
      </c>
      <c r="K207">
        <v>43</v>
      </c>
      <c r="L207">
        <v>4229</v>
      </c>
      <c r="M207" t="s">
        <v>56</v>
      </c>
      <c r="N207">
        <v>300973</v>
      </c>
      <c r="O207">
        <v>242628</v>
      </c>
      <c r="P207">
        <v>2229528</v>
      </c>
      <c r="Q207">
        <v>8991</v>
      </c>
      <c r="R207">
        <f>SUM(Table13[[#This Row],[htmlResponseBytes]:[otherResponseBytes]])</f>
        <v>2786349</v>
      </c>
      <c r="S207">
        <v>14</v>
      </c>
      <c r="T207">
        <v>4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1</v>
      </c>
      <c r="AA207">
        <v>1</v>
      </c>
      <c r="AB207">
        <v>1</v>
      </c>
      <c r="AC207">
        <v>1</v>
      </c>
      <c r="AD207">
        <v>1</v>
      </c>
    </row>
    <row r="208" spans="1:30" x14ac:dyDescent="0.2">
      <c r="A208">
        <v>140</v>
      </c>
      <c r="B208" t="s">
        <v>783</v>
      </c>
      <c r="C208">
        <v>200</v>
      </c>
      <c r="D208">
        <v>71</v>
      </c>
      <c r="E208" s="24">
        <v>42934.599710648145</v>
      </c>
      <c r="F208" s="24">
        <v>42934.599722222221</v>
      </c>
      <c r="G208">
        <v>1.4</v>
      </c>
      <c r="H208">
        <v>36</v>
      </c>
      <c r="I208">
        <v>4</v>
      </c>
      <c r="J208">
        <v>7349</v>
      </c>
      <c r="K208">
        <v>32</v>
      </c>
      <c r="L208">
        <v>49487</v>
      </c>
      <c r="M208">
        <v>267</v>
      </c>
      <c r="N208">
        <v>777117</v>
      </c>
      <c r="O208">
        <v>330505</v>
      </c>
      <c r="P208">
        <v>343923</v>
      </c>
      <c r="Q208">
        <v>351</v>
      </c>
      <c r="R208">
        <f>SUM(Table13[[#This Row],[htmlResponseBytes]:[otherResponseBytes]])</f>
        <v>1501650</v>
      </c>
      <c r="S208">
        <v>6</v>
      </c>
      <c r="T208">
        <v>7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1</v>
      </c>
      <c r="AB208">
        <v>1</v>
      </c>
      <c r="AC208">
        <v>0</v>
      </c>
      <c r="AD208">
        <v>1</v>
      </c>
    </row>
    <row r="209" spans="1:30" x14ac:dyDescent="0.2">
      <c r="A209">
        <v>187</v>
      </c>
      <c r="B209" t="s">
        <v>784</v>
      </c>
      <c r="C209">
        <v>200</v>
      </c>
      <c r="D209">
        <v>71</v>
      </c>
      <c r="E209" s="24">
        <v>42934.60428240741</v>
      </c>
      <c r="F209" s="24">
        <v>42934.60434027778</v>
      </c>
      <c r="G209">
        <v>5.14</v>
      </c>
      <c r="H209">
        <v>110</v>
      </c>
      <c r="I209">
        <v>57</v>
      </c>
      <c r="J209">
        <v>26831</v>
      </c>
      <c r="K209">
        <v>29</v>
      </c>
      <c r="L209">
        <v>105377</v>
      </c>
      <c r="M209" t="s">
        <v>56</v>
      </c>
      <c r="N209">
        <v>206747</v>
      </c>
      <c r="O209">
        <v>521197</v>
      </c>
      <c r="P209">
        <v>2028222</v>
      </c>
      <c r="Q209">
        <v>80580</v>
      </c>
      <c r="R209">
        <f>SUM(Table13[[#This Row],[htmlResponseBytes]:[otherResponseBytes]])</f>
        <v>2942123</v>
      </c>
      <c r="S209">
        <v>33</v>
      </c>
      <c r="T209">
        <v>2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1</v>
      </c>
      <c r="AA209">
        <v>1</v>
      </c>
      <c r="AB209">
        <v>1</v>
      </c>
      <c r="AC209">
        <v>1</v>
      </c>
      <c r="AD209">
        <v>1</v>
      </c>
    </row>
    <row r="210" spans="1:30" x14ac:dyDescent="0.2">
      <c r="A210">
        <v>198</v>
      </c>
      <c r="B210" t="s">
        <v>785</v>
      </c>
      <c r="C210">
        <v>200</v>
      </c>
      <c r="D210">
        <v>71</v>
      </c>
      <c r="E210" s="24">
        <v>42934.604953703703</v>
      </c>
      <c r="F210" s="24">
        <v>42934.605011574073</v>
      </c>
      <c r="G210">
        <v>4.87</v>
      </c>
      <c r="H210">
        <v>132</v>
      </c>
      <c r="I210">
        <v>52</v>
      </c>
      <c r="J210">
        <v>28276</v>
      </c>
      <c r="K210">
        <v>54</v>
      </c>
      <c r="L210">
        <v>27068</v>
      </c>
      <c r="M210" t="s">
        <v>56</v>
      </c>
      <c r="N210">
        <v>693837</v>
      </c>
      <c r="O210">
        <v>1039946</v>
      </c>
      <c r="P210">
        <v>1435973</v>
      </c>
      <c r="Q210">
        <v>391219</v>
      </c>
      <c r="R210">
        <f>SUM(Table13[[#This Row],[htmlResponseBytes]:[otherResponseBytes]])</f>
        <v>3588043</v>
      </c>
      <c r="S210">
        <v>37</v>
      </c>
      <c r="T210">
        <v>2</v>
      </c>
      <c r="U210">
        <v>0</v>
      </c>
      <c r="V210">
        <v>0</v>
      </c>
      <c r="W210">
        <v>1</v>
      </c>
      <c r="X210">
        <v>0</v>
      </c>
      <c r="Y210">
        <v>0</v>
      </c>
      <c r="Z210">
        <v>0</v>
      </c>
      <c r="AA210">
        <v>1</v>
      </c>
      <c r="AB210">
        <v>1</v>
      </c>
      <c r="AC210">
        <v>0</v>
      </c>
      <c r="AD210">
        <v>1</v>
      </c>
    </row>
    <row r="211" spans="1:30" x14ac:dyDescent="0.2">
      <c r="A211">
        <v>365</v>
      </c>
      <c r="B211" t="s">
        <v>786</v>
      </c>
      <c r="C211">
        <v>200</v>
      </c>
      <c r="D211">
        <v>71</v>
      </c>
      <c r="E211" s="24">
        <v>42934.621550925927</v>
      </c>
      <c r="F211" s="24">
        <v>42934.62164351852</v>
      </c>
      <c r="G211">
        <v>7.56</v>
      </c>
      <c r="H211">
        <v>239</v>
      </c>
      <c r="I211">
        <v>69</v>
      </c>
      <c r="J211">
        <v>46303</v>
      </c>
      <c r="K211">
        <v>124</v>
      </c>
      <c r="L211">
        <v>232264</v>
      </c>
      <c r="M211" t="s">
        <v>56</v>
      </c>
      <c r="N211">
        <v>738389</v>
      </c>
      <c r="O211">
        <v>1259144</v>
      </c>
      <c r="P211">
        <v>2992032</v>
      </c>
      <c r="Q211">
        <v>789958</v>
      </c>
      <c r="R211">
        <f>SUM(Table13[[#This Row],[htmlResponseBytes]:[otherResponseBytes]])</f>
        <v>6011787</v>
      </c>
      <c r="S211">
        <v>61</v>
      </c>
      <c r="T211">
        <v>2</v>
      </c>
      <c r="U211">
        <v>0</v>
      </c>
      <c r="V211">
        <v>0</v>
      </c>
      <c r="W211">
        <v>1</v>
      </c>
      <c r="X211">
        <v>0</v>
      </c>
      <c r="Y211">
        <v>1</v>
      </c>
      <c r="Z211">
        <v>0</v>
      </c>
      <c r="AA211">
        <v>1</v>
      </c>
      <c r="AB211">
        <v>1</v>
      </c>
      <c r="AC211">
        <v>0</v>
      </c>
      <c r="AD211">
        <v>1</v>
      </c>
    </row>
    <row r="212" spans="1:30" x14ac:dyDescent="0.2">
      <c r="A212">
        <v>369</v>
      </c>
      <c r="B212" t="s">
        <v>787</v>
      </c>
      <c r="C212">
        <v>200</v>
      </c>
      <c r="D212">
        <v>71</v>
      </c>
      <c r="E212" s="24">
        <v>42934.621828703705</v>
      </c>
      <c r="F212" s="24">
        <v>42934.621932870374</v>
      </c>
      <c r="G212">
        <v>8.0500000000000007</v>
      </c>
      <c r="H212">
        <v>175</v>
      </c>
      <c r="I212">
        <v>59</v>
      </c>
      <c r="J212">
        <v>40312</v>
      </c>
      <c r="K212">
        <v>38</v>
      </c>
      <c r="L212">
        <v>265661</v>
      </c>
      <c r="M212" t="s">
        <v>56</v>
      </c>
      <c r="N212">
        <v>164224</v>
      </c>
      <c r="O212">
        <v>231006</v>
      </c>
      <c r="P212">
        <v>1040786</v>
      </c>
      <c r="Q212">
        <v>51515</v>
      </c>
      <c r="R212">
        <f>SUM(Table13[[#This Row],[htmlResponseBytes]:[otherResponseBytes]])</f>
        <v>1753192</v>
      </c>
      <c r="S212">
        <v>46</v>
      </c>
      <c r="T212">
        <v>3</v>
      </c>
      <c r="U212">
        <v>0</v>
      </c>
      <c r="V212">
        <v>1</v>
      </c>
      <c r="W212">
        <v>0</v>
      </c>
      <c r="X212">
        <v>0</v>
      </c>
      <c r="Y212">
        <v>0</v>
      </c>
      <c r="Z212">
        <v>1</v>
      </c>
      <c r="AA212">
        <v>1</v>
      </c>
      <c r="AB212">
        <v>1</v>
      </c>
      <c r="AC212">
        <v>0</v>
      </c>
      <c r="AD212">
        <v>1</v>
      </c>
    </row>
    <row r="213" spans="1:30" x14ac:dyDescent="0.2">
      <c r="A213">
        <v>468</v>
      </c>
      <c r="B213" t="s">
        <v>788</v>
      </c>
      <c r="C213">
        <v>200</v>
      </c>
      <c r="D213">
        <v>71</v>
      </c>
      <c r="E213" s="24">
        <v>42934.630208333336</v>
      </c>
      <c r="F213" s="24">
        <v>42934.630231481482</v>
      </c>
      <c r="G213">
        <v>2.29</v>
      </c>
      <c r="H213">
        <v>117</v>
      </c>
      <c r="I213">
        <v>10</v>
      </c>
      <c r="J213">
        <v>8291</v>
      </c>
      <c r="K213">
        <v>113</v>
      </c>
      <c r="L213">
        <v>147918</v>
      </c>
      <c r="M213" t="s">
        <v>56</v>
      </c>
      <c r="N213">
        <v>65763</v>
      </c>
      <c r="O213">
        <v>2400803</v>
      </c>
      <c r="P213">
        <v>200915</v>
      </c>
      <c r="Q213">
        <v>354</v>
      </c>
      <c r="R213">
        <f>SUM(Table13[[#This Row],[htmlResponseBytes]:[otherResponseBytes]])</f>
        <v>2815753</v>
      </c>
      <c r="S213">
        <v>8</v>
      </c>
      <c r="T213">
        <v>1</v>
      </c>
      <c r="U213">
        <v>0</v>
      </c>
      <c r="V213">
        <v>1</v>
      </c>
      <c r="W213">
        <v>0</v>
      </c>
      <c r="X213">
        <v>0</v>
      </c>
      <c r="Y213">
        <v>0</v>
      </c>
      <c r="Z213">
        <v>0</v>
      </c>
      <c r="AA213">
        <v>1</v>
      </c>
      <c r="AB213">
        <v>1</v>
      </c>
      <c r="AC213">
        <v>0</v>
      </c>
      <c r="AD213">
        <v>1</v>
      </c>
    </row>
    <row r="214" spans="1:30" x14ac:dyDescent="0.2">
      <c r="A214">
        <v>476</v>
      </c>
      <c r="B214" t="s">
        <v>789</v>
      </c>
      <c r="C214">
        <v>200</v>
      </c>
      <c r="D214">
        <v>71</v>
      </c>
      <c r="E214" s="24">
        <v>42934.637291666666</v>
      </c>
      <c r="F214" s="24">
        <v>42934.637384259258</v>
      </c>
      <c r="G214">
        <v>7.89</v>
      </c>
      <c r="H214">
        <v>100</v>
      </c>
      <c r="I214">
        <v>17</v>
      </c>
      <c r="J214">
        <v>17671</v>
      </c>
      <c r="K214">
        <v>79</v>
      </c>
      <c r="L214">
        <v>685372</v>
      </c>
      <c r="M214" t="s">
        <v>56</v>
      </c>
      <c r="N214">
        <v>1103747</v>
      </c>
      <c r="O214">
        <v>643597</v>
      </c>
      <c r="P214">
        <v>3821424</v>
      </c>
      <c r="Q214">
        <v>84778</v>
      </c>
      <c r="R214">
        <f>SUM(Table13[[#This Row],[htmlResponseBytes]:[otherResponseBytes]])</f>
        <v>6338918</v>
      </c>
      <c r="S214">
        <v>20</v>
      </c>
      <c r="T214">
        <v>8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1</v>
      </c>
      <c r="AB214">
        <v>1</v>
      </c>
      <c r="AC214">
        <v>0</v>
      </c>
      <c r="AD214">
        <v>1</v>
      </c>
    </row>
    <row r="215" spans="1:30" x14ac:dyDescent="0.2">
      <c r="A215">
        <v>493</v>
      </c>
      <c r="B215" t="s">
        <v>790</v>
      </c>
      <c r="C215">
        <v>200</v>
      </c>
      <c r="D215">
        <v>71</v>
      </c>
      <c r="E215" s="24">
        <v>42934.639351851853</v>
      </c>
      <c r="F215" s="24">
        <v>42934.639386574076</v>
      </c>
      <c r="G215">
        <v>3.68</v>
      </c>
      <c r="H215">
        <v>42</v>
      </c>
      <c r="I215">
        <v>4</v>
      </c>
      <c r="J215">
        <v>5382</v>
      </c>
      <c r="K215">
        <v>31</v>
      </c>
      <c r="L215">
        <v>41621</v>
      </c>
      <c r="M215" t="s">
        <v>56</v>
      </c>
      <c r="N215">
        <v>410963</v>
      </c>
      <c r="O215">
        <v>388101</v>
      </c>
      <c r="P215">
        <v>783375</v>
      </c>
      <c r="Q215">
        <v>408195</v>
      </c>
      <c r="R215">
        <f>SUM(Table13[[#This Row],[htmlResponseBytes]:[otherResponseBytes]])</f>
        <v>2032255</v>
      </c>
      <c r="S215">
        <v>7</v>
      </c>
      <c r="T215">
        <v>5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1</v>
      </c>
      <c r="AB215">
        <v>1</v>
      </c>
      <c r="AC215">
        <v>0</v>
      </c>
      <c r="AD215">
        <v>1</v>
      </c>
    </row>
    <row r="216" spans="1:30" x14ac:dyDescent="0.2">
      <c r="A216">
        <v>515</v>
      </c>
      <c r="B216" t="s">
        <v>791</v>
      </c>
      <c r="C216">
        <v>200</v>
      </c>
      <c r="D216">
        <v>71</v>
      </c>
      <c r="E216" s="24">
        <v>42934.642488425925</v>
      </c>
      <c r="F216" s="24">
        <v>42934.642650462964</v>
      </c>
      <c r="G216">
        <v>14.17</v>
      </c>
      <c r="H216">
        <v>230</v>
      </c>
      <c r="I216">
        <v>77</v>
      </c>
      <c r="J216">
        <v>61012</v>
      </c>
      <c r="K216">
        <v>87</v>
      </c>
      <c r="L216">
        <v>128969</v>
      </c>
      <c r="M216">
        <v>426</v>
      </c>
      <c r="N216">
        <v>271067</v>
      </c>
      <c r="O216">
        <v>443080</v>
      </c>
      <c r="P216">
        <v>2878268</v>
      </c>
      <c r="Q216">
        <v>120630</v>
      </c>
      <c r="R216">
        <f>SUM(Table13[[#This Row],[htmlResponseBytes]:[otherResponseBytes]])</f>
        <v>3842440</v>
      </c>
      <c r="S216">
        <v>54</v>
      </c>
      <c r="T216">
        <v>4</v>
      </c>
      <c r="U216">
        <v>1</v>
      </c>
      <c r="V216">
        <v>1</v>
      </c>
      <c r="W216">
        <v>0</v>
      </c>
      <c r="X216">
        <v>1</v>
      </c>
      <c r="Y216">
        <v>0</v>
      </c>
      <c r="Z216">
        <v>0</v>
      </c>
      <c r="AA216">
        <v>1</v>
      </c>
      <c r="AB216">
        <v>1</v>
      </c>
      <c r="AC216">
        <v>1</v>
      </c>
      <c r="AD216">
        <v>1</v>
      </c>
    </row>
    <row r="217" spans="1:30" x14ac:dyDescent="0.2">
      <c r="A217">
        <v>592</v>
      </c>
      <c r="B217" t="s">
        <v>792</v>
      </c>
      <c r="C217">
        <v>200</v>
      </c>
      <c r="D217">
        <v>71</v>
      </c>
      <c r="E217" s="24">
        <v>42934.650949074072</v>
      </c>
      <c r="F217" s="24">
        <v>42934.650995370372</v>
      </c>
      <c r="G217">
        <v>4.8</v>
      </c>
      <c r="H217">
        <v>103</v>
      </c>
      <c r="I217">
        <v>43</v>
      </c>
      <c r="J217">
        <v>19378</v>
      </c>
      <c r="K217">
        <v>53</v>
      </c>
      <c r="L217">
        <v>100579</v>
      </c>
      <c r="M217" t="s">
        <v>56</v>
      </c>
      <c r="N217">
        <v>188651</v>
      </c>
      <c r="O217">
        <v>654104</v>
      </c>
      <c r="P217">
        <v>1304821</v>
      </c>
      <c r="Q217">
        <v>100926</v>
      </c>
      <c r="R217">
        <f>SUM(Table13[[#This Row],[htmlResponseBytes]:[otherResponseBytes]])</f>
        <v>2349081</v>
      </c>
      <c r="S217">
        <v>29</v>
      </c>
      <c r="T217">
        <v>5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1</v>
      </c>
      <c r="AB217">
        <v>1</v>
      </c>
      <c r="AC217">
        <v>1</v>
      </c>
      <c r="AD217">
        <v>1</v>
      </c>
    </row>
    <row r="218" spans="1:30" x14ac:dyDescent="0.2">
      <c r="A218">
        <v>60</v>
      </c>
      <c r="B218" t="s">
        <v>793</v>
      </c>
      <c r="C218">
        <v>200</v>
      </c>
      <c r="D218">
        <v>70</v>
      </c>
      <c r="E218" s="24">
        <v>42934.592824074076</v>
      </c>
      <c r="F218" s="24">
        <v>42934.592881944445</v>
      </c>
      <c r="G218">
        <v>4.9800000000000004</v>
      </c>
      <c r="H218">
        <v>24</v>
      </c>
      <c r="I218">
        <v>4</v>
      </c>
      <c r="J218">
        <v>2082</v>
      </c>
      <c r="K218">
        <v>20</v>
      </c>
      <c r="L218">
        <v>40056</v>
      </c>
      <c r="M218" t="s">
        <v>56</v>
      </c>
      <c r="N218">
        <v>57256</v>
      </c>
      <c r="O218">
        <v>323039</v>
      </c>
      <c r="P218">
        <v>243173</v>
      </c>
      <c r="Q218">
        <v>124</v>
      </c>
      <c r="R218">
        <f>SUM(Table13[[#This Row],[htmlResponseBytes]:[otherResponseBytes]])</f>
        <v>663648</v>
      </c>
      <c r="S218">
        <v>4</v>
      </c>
      <c r="T218">
        <v>2</v>
      </c>
      <c r="U218">
        <v>0</v>
      </c>
      <c r="V218">
        <v>1</v>
      </c>
      <c r="W218">
        <v>0</v>
      </c>
      <c r="X218">
        <v>0</v>
      </c>
      <c r="Y218">
        <v>1</v>
      </c>
      <c r="Z218">
        <v>0</v>
      </c>
      <c r="AA218">
        <v>1</v>
      </c>
      <c r="AB218">
        <v>0</v>
      </c>
      <c r="AC218">
        <v>0</v>
      </c>
      <c r="AD218">
        <v>1</v>
      </c>
    </row>
    <row r="219" spans="1:30" x14ac:dyDescent="0.2">
      <c r="A219">
        <v>286</v>
      </c>
      <c r="B219" t="s">
        <v>794</v>
      </c>
      <c r="C219">
        <v>200</v>
      </c>
      <c r="D219">
        <v>70</v>
      </c>
      <c r="E219" s="24">
        <v>42934.61277777778</v>
      </c>
      <c r="F219" s="24">
        <v>42934.612835648149</v>
      </c>
      <c r="G219">
        <v>4.9000000000000004</v>
      </c>
      <c r="H219">
        <v>75</v>
      </c>
      <c r="I219">
        <v>25</v>
      </c>
      <c r="J219">
        <v>17666</v>
      </c>
      <c r="K219">
        <v>48</v>
      </c>
      <c r="L219">
        <v>199607</v>
      </c>
      <c r="M219" t="s">
        <v>56</v>
      </c>
      <c r="N219">
        <v>477105</v>
      </c>
      <c r="O219">
        <v>595139</v>
      </c>
      <c r="P219">
        <v>1232583</v>
      </c>
      <c r="Q219">
        <v>5860</v>
      </c>
      <c r="R219">
        <f>SUM(Table13[[#This Row],[htmlResponseBytes]:[otherResponseBytes]])</f>
        <v>2510294</v>
      </c>
      <c r="S219">
        <v>23</v>
      </c>
      <c r="T219">
        <v>1</v>
      </c>
      <c r="U219">
        <v>0</v>
      </c>
      <c r="V219">
        <v>1</v>
      </c>
      <c r="W219">
        <v>0</v>
      </c>
      <c r="X219">
        <v>0</v>
      </c>
      <c r="Y219">
        <v>0</v>
      </c>
      <c r="Z219">
        <v>1</v>
      </c>
      <c r="AA219">
        <v>1</v>
      </c>
      <c r="AB219">
        <v>1</v>
      </c>
      <c r="AC219">
        <v>0</v>
      </c>
      <c r="AD219">
        <v>1</v>
      </c>
    </row>
    <row r="220" spans="1:30" x14ac:dyDescent="0.2">
      <c r="A220">
        <v>297</v>
      </c>
      <c r="B220" t="s">
        <v>795</v>
      </c>
      <c r="C220">
        <v>200</v>
      </c>
      <c r="D220">
        <v>70</v>
      </c>
      <c r="E220" s="24">
        <v>42934.61377314815</v>
      </c>
      <c r="F220" s="24">
        <v>42934.613842592589</v>
      </c>
      <c r="G220">
        <v>5.78</v>
      </c>
      <c r="H220">
        <v>116</v>
      </c>
      <c r="I220">
        <v>58</v>
      </c>
      <c r="J220">
        <v>27032</v>
      </c>
      <c r="K220">
        <v>28</v>
      </c>
      <c r="L220">
        <v>128555</v>
      </c>
      <c r="M220">
        <v>293</v>
      </c>
      <c r="N220">
        <v>108529</v>
      </c>
      <c r="O220">
        <v>525349</v>
      </c>
      <c r="P220">
        <v>1027303</v>
      </c>
      <c r="Q220">
        <v>85231</v>
      </c>
      <c r="R220">
        <f>SUM(Table13[[#This Row],[htmlResponseBytes]:[otherResponseBytes]])</f>
        <v>1875260</v>
      </c>
      <c r="S220">
        <v>29</v>
      </c>
      <c r="T220">
        <v>2</v>
      </c>
      <c r="U220">
        <v>0</v>
      </c>
      <c r="V220">
        <v>1</v>
      </c>
      <c r="W220">
        <v>0</v>
      </c>
      <c r="X220">
        <v>0</v>
      </c>
      <c r="Y220">
        <v>1</v>
      </c>
      <c r="Z220">
        <v>1</v>
      </c>
      <c r="AA220">
        <v>1</v>
      </c>
      <c r="AB220">
        <v>1</v>
      </c>
      <c r="AC220">
        <v>0</v>
      </c>
      <c r="AD220">
        <v>1</v>
      </c>
    </row>
    <row r="221" spans="1:30" x14ac:dyDescent="0.2">
      <c r="A221">
        <v>318</v>
      </c>
      <c r="B221" t="s">
        <v>796</v>
      </c>
      <c r="C221">
        <v>200</v>
      </c>
      <c r="D221">
        <v>70</v>
      </c>
      <c r="E221" s="24">
        <v>42934.616261574076</v>
      </c>
      <c r="F221" s="24">
        <v>42934.616354166668</v>
      </c>
      <c r="G221">
        <v>8.25</v>
      </c>
      <c r="H221">
        <v>238</v>
      </c>
      <c r="I221">
        <v>42</v>
      </c>
      <c r="J221">
        <v>31000</v>
      </c>
      <c r="K221">
        <v>187</v>
      </c>
      <c r="L221">
        <v>564872</v>
      </c>
      <c r="M221">
        <v>138223</v>
      </c>
      <c r="N221">
        <v>60815</v>
      </c>
      <c r="O221">
        <v>874118</v>
      </c>
      <c r="P221">
        <v>2973844</v>
      </c>
      <c r="Q221">
        <v>10322</v>
      </c>
      <c r="R221">
        <f>SUM(Table13[[#This Row],[htmlResponseBytes]:[otherResponseBytes]])</f>
        <v>4622194</v>
      </c>
      <c r="S221">
        <v>64</v>
      </c>
      <c r="T221">
        <v>8</v>
      </c>
      <c r="U221">
        <v>0</v>
      </c>
      <c r="V221">
        <v>1</v>
      </c>
      <c r="W221">
        <v>0</v>
      </c>
      <c r="X221">
        <v>1</v>
      </c>
      <c r="Y221">
        <v>0</v>
      </c>
      <c r="Z221">
        <v>1</v>
      </c>
      <c r="AA221">
        <v>1</v>
      </c>
      <c r="AB221">
        <v>1</v>
      </c>
      <c r="AC221">
        <v>0</v>
      </c>
      <c r="AD221">
        <v>1</v>
      </c>
    </row>
    <row r="222" spans="1:30" x14ac:dyDescent="0.2">
      <c r="A222">
        <v>548</v>
      </c>
      <c r="B222" t="s">
        <v>797</v>
      </c>
      <c r="C222">
        <v>200</v>
      </c>
      <c r="D222">
        <v>70</v>
      </c>
      <c r="E222" s="24">
        <v>42934.646261574075</v>
      </c>
      <c r="F222" s="24">
        <v>42934.64634259259</v>
      </c>
      <c r="G222">
        <v>7.01</v>
      </c>
      <c r="H222">
        <v>99</v>
      </c>
      <c r="I222">
        <v>18</v>
      </c>
      <c r="J222">
        <v>14836</v>
      </c>
      <c r="K222">
        <v>79</v>
      </c>
      <c r="L222">
        <v>35358</v>
      </c>
      <c r="M222">
        <v>110153</v>
      </c>
      <c r="N222">
        <v>450319</v>
      </c>
      <c r="O222">
        <v>4332947</v>
      </c>
      <c r="P222">
        <v>1021801</v>
      </c>
      <c r="Q222">
        <v>956</v>
      </c>
      <c r="R222">
        <f>SUM(Table13[[#This Row],[htmlResponseBytes]:[otherResponseBytes]])</f>
        <v>5951534</v>
      </c>
      <c r="S222">
        <v>17</v>
      </c>
      <c r="T222">
        <v>2</v>
      </c>
      <c r="U222">
        <v>1</v>
      </c>
      <c r="V222">
        <v>1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1</v>
      </c>
      <c r="AC222">
        <v>0</v>
      </c>
      <c r="AD222">
        <v>1</v>
      </c>
    </row>
    <row r="223" spans="1:30" x14ac:dyDescent="0.2">
      <c r="A223">
        <v>37</v>
      </c>
      <c r="B223" t="s">
        <v>798</v>
      </c>
      <c r="C223">
        <v>200</v>
      </c>
      <c r="D223">
        <v>69</v>
      </c>
      <c r="E223" s="24">
        <v>42934.590879629628</v>
      </c>
      <c r="F223" s="24">
        <v>42934.590960648151</v>
      </c>
      <c r="G223">
        <v>6.82</v>
      </c>
      <c r="H223">
        <v>149</v>
      </c>
      <c r="I223">
        <v>55</v>
      </c>
      <c r="J223">
        <v>31700</v>
      </c>
      <c r="K223">
        <v>87</v>
      </c>
      <c r="L223">
        <v>355342</v>
      </c>
      <c r="M223" t="s">
        <v>56</v>
      </c>
      <c r="N223">
        <v>177656</v>
      </c>
      <c r="O223">
        <v>1187197</v>
      </c>
      <c r="P223">
        <v>2251740</v>
      </c>
      <c r="Q223">
        <v>104134</v>
      </c>
      <c r="R223">
        <f>SUM(Table13[[#This Row],[htmlResponseBytes]:[otherResponseBytes]])</f>
        <v>4076069</v>
      </c>
      <c r="S223">
        <v>34</v>
      </c>
      <c r="T223">
        <v>1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1</v>
      </c>
      <c r="AC223">
        <v>1</v>
      </c>
      <c r="AD223">
        <v>1</v>
      </c>
    </row>
    <row r="224" spans="1:30" x14ac:dyDescent="0.2">
      <c r="A224">
        <v>116</v>
      </c>
      <c r="B224" t="s">
        <v>799</v>
      </c>
      <c r="C224">
        <v>200</v>
      </c>
      <c r="D224">
        <v>69</v>
      </c>
      <c r="E224" s="24">
        <v>42934.59752314815</v>
      </c>
      <c r="F224" s="24">
        <v>42934.597546296296</v>
      </c>
      <c r="G224">
        <v>2.67</v>
      </c>
      <c r="H224">
        <v>132</v>
      </c>
      <c r="I224">
        <v>37</v>
      </c>
      <c r="J224">
        <v>30590</v>
      </c>
      <c r="K224">
        <v>51</v>
      </c>
      <c r="L224">
        <v>65806</v>
      </c>
      <c r="M224" t="s">
        <v>56</v>
      </c>
      <c r="N224">
        <v>288403</v>
      </c>
      <c r="O224">
        <v>494805</v>
      </c>
      <c r="P224">
        <v>800805</v>
      </c>
      <c r="Q224">
        <v>15280</v>
      </c>
      <c r="R224">
        <f>SUM(Table13[[#This Row],[htmlResponseBytes]:[otherResponseBytes]])</f>
        <v>1665099</v>
      </c>
      <c r="S224">
        <v>37</v>
      </c>
      <c r="T224">
        <v>4</v>
      </c>
      <c r="U224">
        <v>0</v>
      </c>
      <c r="V224">
        <v>1</v>
      </c>
      <c r="W224">
        <v>0</v>
      </c>
      <c r="X224">
        <v>0</v>
      </c>
      <c r="Y224">
        <v>1</v>
      </c>
      <c r="Z224">
        <v>0</v>
      </c>
      <c r="AA224">
        <v>1</v>
      </c>
      <c r="AB224">
        <v>1</v>
      </c>
      <c r="AC224">
        <v>0</v>
      </c>
      <c r="AD224">
        <v>1</v>
      </c>
    </row>
    <row r="225" spans="1:30" x14ac:dyDescent="0.2">
      <c r="A225">
        <v>199</v>
      </c>
      <c r="B225" t="s">
        <v>800</v>
      </c>
      <c r="C225">
        <v>200</v>
      </c>
      <c r="D225">
        <v>69</v>
      </c>
      <c r="E225" s="24">
        <v>42934.605011574073</v>
      </c>
      <c r="F225" s="24">
        <v>42934.605138888888</v>
      </c>
      <c r="G225">
        <v>11.07</v>
      </c>
      <c r="H225">
        <v>242</v>
      </c>
      <c r="I225">
        <v>62</v>
      </c>
      <c r="J225">
        <v>51736</v>
      </c>
      <c r="K225">
        <v>143</v>
      </c>
      <c r="L225">
        <v>745628</v>
      </c>
      <c r="M225" t="s">
        <v>56</v>
      </c>
      <c r="N225">
        <v>670242</v>
      </c>
      <c r="O225">
        <v>2180472</v>
      </c>
      <c r="P225">
        <v>4949741</v>
      </c>
      <c r="Q225">
        <v>85807</v>
      </c>
      <c r="R225">
        <f>SUM(Table13[[#This Row],[htmlResponseBytes]:[otherResponseBytes]])</f>
        <v>8631890</v>
      </c>
      <c r="S225">
        <v>84</v>
      </c>
      <c r="T225">
        <v>12</v>
      </c>
      <c r="U225">
        <v>0</v>
      </c>
      <c r="V225">
        <v>1</v>
      </c>
      <c r="W225">
        <v>0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</row>
    <row r="226" spans="1:30" x14ac:dyDescent="0.2">
      <c r="A226">
        <v>204</v>
      </c>
      <c r="B226" t="s">
        <v>801</v>
      </c>
      <c r="C226">
        <v>200</v>
      </c>
      <c r="D226">
        <v>69</v>
      </c>
      <c r="E226" s="24">
        <v>42934.605428240742</v>
      </c>
      <c r="F226" s="24">
        <v>42934.605578703704</v>
      </c>
      <c r="G226">
        <v>12.94</v>
      </c>
      <c r="H226">
        <v>218</v>
      </c>
      <c r="I226">
        <v>94</v>
      </c>
      <c r="J226">
        <v>55698</v>
      </c>
      <c r="K226">
        <v>64</v>
      </c>
      <c r="L226">
        <v>1253850</v>
      </c>
      <c r="M226">
        <v>426</v>
      </c>
      <c r="N226">
        <v>726181</v>
      </c>
      <c r="O226">
        <v>368233</v>
      </c>
      <c r="P226">
        <v>2530731</v>
      </c>
      <c r="Q226">
        <v>106545</v>
      </c>
      <c r="R226">
        <f>SUM(Table13[[#This Row],[htmlResponseBytes]:[otherResponseBytes]])</f>
        <v>4985966</v>
      </c>
      <c r="S226">
        <v>66</v>
      </c>
      <c r="T226">
        <v>2</v>
      </c>
      <c r="U226">
        <v>0</v>
      </c>
      <c r="V226">
        <v>1</v>
      </c>
      <c r="W226">
        <v>0</v>
      </c>
      <c r="X226">
        <v>0</v>
      </c>
      <c r="Y226">
        <v>0</v>
      </c>
      <c r="Z226">
        <v>0</v>
      </c>
      <c r="AA226">
        <v>1</v>
      </c>
      <c r="AB226">
        <v>1</v>
      </c>
      <c r="AC226">
        <v>1</v>
      </c>
      <c r="AD226">
        <v>1</v>
      </c>
    </row>
    <row r="227" spans="1:30" x14ac:dyDescent="0.2">
      <c r="A227">
        <v>209</v>
      </c>
      <c r="B227" t="s">
        <v>802</v>
      </c>
      <c r="C227">
        <v>200</v>
      </c>
      <c r="D227">
        <v>69</v>
      </c>
      <c r="E227" s="24">
        <v>42934.605925925927</v>
      </c>
      <c r="F227" s="24">
        <v>42934.60601851852</v>
      </c>
      <c r="G227">
        <v>7.62</v>
      </c>
      <c r="H227">
        <v>113</v>
      </c>
      <c r="I227">
        <v>23</v>
      </c>
      <c r="J227">
        <v>21539</v>
      </c>
      <c r="K227">
        <v>90</v>
      </c>
      <c r="L227">
        <v>368839</v>
      </c>
      <c r="M227">
        <v>64363</v>
      </c>
      <c r="N227">
        <v>318789</v>
      </c>
      <c r="O227">
        <v>1116179</v>
      </c>
      <c r="P227">
        <v>1451331</v>
      </c>
      <c r="Q227">
        <v>80291</v>
      </c>
      <c r="R227">
        <f>SUM(Table13[[#This Row],[htmlResponseBytes]:[otherResponseBytes]])</f>
        <v>3399792</v>
      </c>
      <c r="S227">
        <v>19</v>
      </c>
      <c r="T227">
        <v>4</v>
      </c>
      <c r="U227">
        <v>0</v>
      </c>
      <c r="V227">
        <v>1</v>
      </c>
      <c r="W227">
        <v>1</v>
      </c>
      <c r="X227">
        <v>1</v>
      </c>
      <c r="Y227">
        <v>0</v>
      </c>
      <c r="Z227">
        <v>1</v>
      </c>
      <c r="AA227">
        <v>1</v>
      </c>
      <c r="AB227">
        <v>1</v>
      </c>
      <c r="AC227">
        <v>0</v>
      </c>
      <c r="AD227">
        <v>1</v>
      </c>
    </row>
    <row r="228" spans="1:30" x14ac:dyDescent="0.2">
      <c r="A228">
        <v>223</v>
      </c>
      <c r="B228" t="s">
        <v>803</v>
      </c>
      <c r="C228">
        <v>200</v>
      </c>
      <c r="D228">
        <v>69</v>
      </c>
      <c r="E228" s="24">
        <v>42934.60728009259</v>
      </c>
      <c r="F228" s="24">
        <v>42934.607361111113</v>
      </c>
      <c r="G228">
        <v>7.11</v>
      </c>
      <c r="H228">
        <v>73</v>
      </c>
      <c r="I228">
        <v>16</v>
      </c>
      <c r="J228">
        <v>26798</v>
      </c>
      <c r="K228">
        <v>46</v>
      </c>
      <c r="L228">
        <v>44529</v>
      </c>
      <c r="M228">
        <v>12975</v>
      </c>
      <c r="N228">
        <v>607964</v>
      </c>
      <c r="O228">
        <v>265285</v>
      </c>
      <c r="P228">
        <v>1354577</v>
      </c>
      <c r="Q228">
        <v>11655</v>
      </c>
      <c r="R228">
        <f>SUM(Table13[[#This Row],[htmlResponseBytes]:[otherResponseBytes]])</f>
        <v>2296985</v>
      </c>
      <c r="S228">
        <v>25</v>
      </c>
      <c r="T228">
        <v>9</v>
      </c>
      <c r="U228">
        <v>0</v>
      </c>
      <c r="V228">
        <v>1</v>
      </c>
      <c r="W228">
        <v>0</v>
      </c>
      <c r="X228">
        <v>0</v>
      </c>
      <c r="Y228">
        <v>0</v>
      </c>
      <c r="Z228">
        <v>1</v>
      </c>
      <c r="AA228">
        <v>1</v>
      </c>
      <c r="AB228">
        <v>1</v>
      </c>
      <c r="AC228">
        <v>1</v>
      </c>
      <c r="AD228">
        <v>1</v>
      </c>
    </row>
    <row r="229" spans="1:30" x14ac:dyDescent="0.2">
      <c r="A229">
        <v>315</v>
      </c>
      <c r="B229" t="s">
        <v>804</v>
      </c>
      <c r="C229">
        <v>200</v>
      </c>
      <c r="D229">
        <v>69</v>
      </c>
      <c r="E229" s="24">
        <v>42934.61613425926</v>
      </c>
      <c r="F229" s="24">
        <v>42934.61614583333</v>
      </c>
      <c r="G229">
        <v>1.36</v>
      </c>
      <c r="H229">
        <v>29</v>
      </c>
      <c r="I229">
        <v>4</v>
      </c>
      <c r="J229">
        <v>2352</v>
      </c>
      <c r="K229">
        <v>27</v>
      </c>
      <c r="L229">
        <v>11094</v>
      </c>
      <c r="M229" t="s">
        <v>56</v>
      </c>
      <c r="N229">
        <v>307886</v>
      </c>
      <c r="O229">
        <v>752486</v>
      </c>
      <c r="P229">
        <v>146838</v>
      </c>
      <c r="Q229">
        <v>252</v>
      </c>
      <c r="R229">
        <f>SUM(Table13[[#This Row],[htmlResponseBytes]:[otherResponseBytes]])</f>
        <v>1218556</v>
      </c>
      <c r="S229">
        <v>5</v>
      </c>
      <c r="T229">
        <v>7</v>
      </c>
      <c r="U229">
        <v>0</v>
      </c>
      <c r="V229">
        <v>0</v>
      </c>
      <c r="W229">
        <v>0</v>
      </c>
      <c r="X229">
        <v>1</v>
      </c>
      <c r="Y229">
        <v>0</v>
      </c>
      <c r="Z229">
        <v>0</v>
      </c>
      <c r="AA229">
        <v>1</v>
      </c>
      <c r="AB229">
        <v>1</v>
      </c>
      <c r="AC229">
        <v>0</v>
      </c>
      <c r="AD229">
        <v>1</v>
      </c>
    </row>
    <row r="230" spans="1:30" x14ac:dyDescent="0.2">
      <c r="A230">
        <v>337</v>
      </c>
      <c r="B230" t="s">
        <v>805</v>
      </c>
      <c r="C230">
        <v>200</v>
      </c>
      <c r="D230">
        <v>69</v>
      </c>
      <c r="E230" s="24">
        <v>42934.618645833332</v>
      </c>
      <c r="F230" s="24">
        <v>42934.618738425925</v>
      </c>
      <c r="G230">
        <v>7.6</v>
      </c>
      <c r="H230">
        <v>150</v>
      </c>
      <c r="I230">
        <v>41</v>
      </c>
      <c r="J230">
        <v>26501</v>
      </c>
      <c r="K230">
        <v>104</v>
      </c>
      <c r="L230">
        <v>254256</v>
      </c>
      <c r="M230">
        <v>1175</v>
      </c>
      <c r="N230">
        <v>162732</v>
      </c>
      <c r="O230">
        <v>551018</v>
      </c>
      <c r="P230">
        <v>3460107</v>
      </c>
      <c r="Q230">
        <v>12341</v>
      </c>
      <c r="R230">
        <f>SUM(Table13[[#This Row],[htmlResponseBytes]:[otherResponseBytes]])</f>
        <v>4441629</v>
      </c>
      <c r="S230">
        <v>63</v>
      </c>
      <c r="T230">
        <v>11</v>
      </c>
      <c r="U230">
        <v>0</v>
      </c>
      <c r="V230">
        <v>1</v>
      </c>
      <c r="W230">
        <v>0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</row>
    <row r="231" spans="1:30" x14ac:dyDescent="0.2">
      <c r="A231">
        <v>343</v>
      </c>
      <c r="B231" t="s">
        <v>806</v>
      </c>
      <c r="C231">
        <v>200</v>
      </c>
      <c r="D231">
        <v>69</v>
      </c>
      <c r="E231" s="24">
        <v>42934.619120370371</v>
      </c>
      <c r="F231" s="24">
        <v>42934.61923611111</v>
      </c>
      <c r="G231">
        <v>9.75</v>
      </c>
      <c r="H231">
        <v>246</v>
      </c>
      <c r="I231">
        <v>64</v>
      </c>
      <c r="J231">
        <v>57470</v>
      </c>
      <c r="K231">
        <v>119</v>
      </c>
      <c r="L231">
        <v>287544</v>
      </c>
      <c r="M231">
        <v>1359</v>
      </c>
      <c r="N231">
        <v>383679</v>
      </c>
      <c r="O231">
        <v>1139718</v>
      </c>
      <c r="P231">
        <v>2428074</v>
      </c>
      <c r="Q231">
        <v>21162</v>
      </c>
      <c r="R231">
        <f>SUM(Table13[[#This Row],[htmlResponseBytes]:[otherResponseBytes]])</f>
        <v>4261536</v>
      </c>
      <c r="S231">
        <v>95</v>
      </c>
      <c r="T231">
        <v>7</v>
      </c>
      <c r="U231">
        <v>0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</row>
    <row r="232" spans="1:30" x14ac:dyDescent="0.2">
      <c r="A232">
        <v>472</v>
      </c>
      <c r="B232" t="s">
        <v>807</v>
      </c>
      <c r="C232">
        <v>200</v>
      </c>
      <c r="D232">
        <v>69</v>
      </c>
      <c r="E232" s="24">
        <v>42934.630347222221</v>
      </c>
      <c r="F232" s="24">
        <v>42934.63045138889</v>
      </c>
      <c r="G232">
        <v>8.99</v>
      </c>
      <c r="H232">
        <v>122</v>
      </c>
      <c r="I232">
        <v>44</v>
      </c>
      <c r="J232">
        <v>21711</v>
      </c>
      <c r="K232">
        <v>64</v>
      </c>
      <c r="L232">
        <v>89498</v>
      </c>
      <c r="M232" t="s">
        <v>56</v>
      </c>
      <c r="N232">
        <v>220705</v>
      </c>
      <c r="O232">
        <v>1669303</v>
      </c>
      <c r="P232">
        <v>1644561</v>
      </c>
      <c r="Q232">
        <v>19188</v>
      </c>
      <c r="R232">
        <f>SUM(Table13[[#This Row],[htmlResponseBytes]:[otherResponseBytes]])</f>
        <v>3643255</v>
      </c>
      <c r="S232">
        <v>28</v>
      </c>
      <c r="T232">
        <v>3</v>
      </c>
      <c r="U232">
        <v>0</v>
      </c>
      <c r="V232">
        <v>0</v>
      </c>
      <c r="W232">
        <v>1</v>
      </c>
      <c r="X232">
        <v>0</v>
      </c>
      <c r="Y232">
        <v>1</v>
      </c>
      <c r="Z232">
        <v>0</v>
      </c>
      <c r="AA232">
        <v>1</v>
      </c>
      <c r="AB232">
        <v>1</v>
      </c>
      <c r="AC232">
        <v>0</v>
      </c>
      <c r="AD232">
        <v>1</v>
      </c>
    </row>
    <row r="233" spans="1:30" x14ac:dyDescent="0.2">
      <c r="A233">
        <v>564</v>
      </c>
      <c r="B233" t="s">
        <v>808</v>
      </c>
      <c r="C233">
        <v>200</v>
      </c>
      <c r="D233">
        <v>69</v>
      </c>
      <c r="E233" s="24">
        <v>42934.647604166668</v>
      </c>
      <c r="F233" s="24">
        <v>42934.647627314815</v>
      </c>
      <c r="G233">
        <v>1.77</v>
      </c>
      <c r="H233">
        <v>12</v>
      </c>
      <c r="I233">
        <v>3</v>
      </c>
      <c r="J233">
        <v>2171</v>
      </c>
      <c r="K233">
        <v>6</v>
      </c>
      <c r="L233">
        <v>22802</v>
      </c>
      <c r="M233">
        <v>446</v>
      </c>
      <c r="N233">
        <v>4747</v>
      </c>
      <c r="O233">
        <v>1191882</v>
      </c>
      <c r="P233">
        <v>184537</v>
      </c>
      <c r="Q233">
        <v>33937</v>
      </c>
      <c r="R233">
        <f>SUM(Table13[[#This Row],[htmlResponseBytes]:[otherResponseBytes]])</f>
        <v>1438351</v>
      </c>
      <c r="S233">
        <v>2</v>
      </c>
      <c r="T233">
        <v>1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1</v>
      </c>
      <c r="AC233">
        <v>0</v>
      </c>
      <c r="AD233">
        <v>1</v>
      </c>
    </row>
    <row r="234" spans="1:30" x14ac:dyDescent="0.2">
      <c r="A234">
        <v>21</v>
      </c>
      <c r="B234" t="s">
        <v>809</v>
      </c>
      <c r="C234">
        <v>200</v>
      </c>
      <c r="D234">
        <v>68</v>
      </c>
      <c r="E234" s="24">
        <v>42934.589641203704</v>
      </c>
      <c r="F234" s="24">
        <v>42934.589803240742</v>
      </c>
      <c r="G234">
        <v>14.2</v>
      </c>
      <c r="H234">
        <v>229</v>
      </c>
      <c r="I234">
        <v>61</v>
      </c>
      <c r="J234">
        <v>64794</v>
      </c>
      <c r="K234">
        <v>106</v>
      </c>
      <c r="L234">
        <v>1014238</v>
      </c>
      <c r="M234" t="s">
        <v>56</v>
      </c>
      <c r="N234">
        <v>739258</v>
      </c>
      <c r="O234">
        <v>856001</v>
      </c>
      <c r="P234">
        <v>3971951</v>
      </c>
      <c r="Q234">
        <v>20377</v>
      </c>
      <c r="R234">
        <f>SUM(Table13[[#This Row],[htmlResponseBytes]:[otherResponseBytes]])</f>
        <v>6601825</v>
      </c>
      <c r="S234">
        <v>78</v>
      </c>
      <c r="T234">
        <v>9</v>
      </c>
      <c r="U234">
        <v>0</v>
      </c>
      <c r="V234">
        <v>1</v>
      </c>
      <c r="W234">
        <v>0</v>
      </c>
      <c r="X234">
        <v>0</v>
      </c>
      <c r="Y234">
        <v>0</v>
      </c>
      <c r="Z234">
        <v>1</v>
      </c>
      <c r="AA234">
        <v>1</v>
      </c>
      <c r="AB234">
        <v>1</v>
      </c>
      <c r="AC234">
        <v>1</v>
      </c>
      <c r="AD234">
        <v>1</v>
      </c>
    </row>
    <row r="235" spans="1:30" x14ac:dyDescent="0.2">
      <c r="A235">
        <v>67</v>
      </c>
      <c r="B235" t="s">
        <v>810</v>
      </c>
      <c r="C235">
        <v>200</v>
      </c>
      <c r="D235">
        <v>68</v>
      </c>
      <c r="E235" s="24">
        <v>42934.593194444446</v>
      </c>
      <c r="F235" s="24">
        <v>42934.593287037038</v>
      </c>
      <c r="G235">
        <v>8.1199999999999992</v>
      </c>
      <c r="H235">
        <v>220</v>
      </c>
      <c r="I235">
        <v>22</v>
      </c>
      <c r="J235">
        <v>33443</v>
      </c>
      <c r="K235">
        <v>204</v>
      </c>
      <c r="L235">
        <v>351346</v>
      </c>
      <c r="M235">
        <v>437</v>
      </c>
      <c r="N235">
        <v>128365</v>
      </c>
      <c r="O235">
        <v>2501209</v>
      </c>
      <c r="P235">
        <v>1413882</v>
      </c>
      <c r="Q235">
        <v>4151</v>
      </c>
      <c r="R235">
        <f>SUM(Table13[[#This Row],[htmlResponseBytes]:[otherResponseBytes]])</f>
        <v>4399390</v>
      </c>
      <c r="S235">
        <v>15</v>
      </c>
      <c r="T235">
        <v>1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1</v>
      </c>
      <c r="AA235">
        <v>1</v>
      </c>
      <c r="AB235">
        <v>1</v>
      </c>
      <c r="AC235">
        <v>0</v>
      </c>
      <c r="AD235">
        <v>1</v>
      </c>
    </row>
    <row r="236" spans="1:30" x14ac:dyDescent="0.2">
      <c r="A236">
        <v>81</v>
      </c>
      <c r="B236" t="s">
        <v>811</v>
      </c>
      <c r="C236">
        <v>200</v>
      </c>
      <c r="D236">
        <v>68</v>
      </c>
      <c r="E236" s="24">
        <v>42934.594814814816</v>
      </c>
      <c r="F236" s="24">
        <v>42934.594849537039</v>
      </c>
      <c r="G236">
        <v>3.22</v>
      </c>
      <c r="H236">
        <v>114</v>
      </c>
      <c r="I236">
        <v>6</v>
      </c>
      <c r="J236">
        <v>23787</v>
      </c>
      <c r="K236">
        <v>107</v>
      </c>
      <c r="L236">
        <v>113868</v>
      </c>
      <c r="M236" t="s">
        <v>56</v>
      </c>
      <c r="N236">
        <v>72845</v>
      </c>
      <c r="O236">
        <v>745860</v>
      </c>
      <c r="P236">
        <v>172442</v>
      </c>
      <c r="Q236">
        <v>884</v>
      </c>
      <c r="R236">
        <f>SUM(Table13[[#This Row],[htmlResponseBytes]:[otherResponseBytes]])</f>
        <v>1105899</v>
      </c>
      <c r="S236">
        <v>6</v>
      </c>
      <c r="T236">
        <v>1</v>
      </c>
      <c r="U236">
        <v>0</v>
      </c>
      <c r="V236">
        <v>0</v>
      </c>
      <c r="W236">
        <v>1</v>
      </c>
      <c r="X236">
        <v>0</v>
      </c>
      <c r="Y236">
        <v>0</v>
      </c>
      <c r="Z236">
        <v>0</v>
      </c>
      <c r="AA236">
        <v>1</v>
      </c>
      <c r="AB236">
        <v>1</v>
      </c>
      <c r="AC236">
        <v>0</v>
      </c>
      <c r="AD236">
        <v>1</v>
      </c>
    </row>
    <row r="237" spans="1:30" x14ac:dyDescent="0.2">
      <c r="A237">
        <v>146</v>
      </c>
      <c r="B237" t="s">
        <v>812</v>
      </c>
      <c r="C237">
        <v>200</v>
      </c>
      <c r="D237">
        <v>68</v>
      </c>
      <c r="E237" s="24">
        <v>42934.599907407406</v>
      </c>
      <c r="F237" s="24">
        <v>42934.599930555552</v>
      </c>
      <c r="G237">
        <v>2.2799999999999998</v>
      </c>
      <c r="H237">
        <v>21</v>
      </c>
      <c r="I237">
        <v>11</v>
      </c>
      <c r="J237">
        <v>2295</v>
      </c>
      <c r="K237">
        <v>16</v>
      </c>
      <c r="L237">
        <v>2386</v>
      </c>
      <c r="M237" t="s">
        <v>56</v>
      </c>
      <c r="N237">
        <v>228010</v>
      </c>
      <c r="O237">
        <v>309254</v>
      </c>
      <c r="P237">
        <v>1069197</v>
      </c>
      <c r="Q237">
        <v>37064</v>
      </c>
      <c r="R237">
        <f>SUM(Table13[[#This Row],[htmlResponseBytes]:[otherResponseBytes]])</f>
        <v>1645911</v>
      </c>
      <c r="S237">
        <v>7</v>
      </c>
      <c r="T237">
        <v>3</v>
      </c>
      <c r="U237">
        <v>0</v>
      </c>
      <c r="V237">
        <v>1</v>
      </c>
      <c r="W237">
        <v>0</v>
      </c>
      <c r="X237">
        <v>0</v>
      </c>
      <c r="Y237">
        <v>0</v>
      </c>
      <c r="Z237">
        <v>1</v>
      </c>
      <c r="AA237">
        <v>1</v>
      </c>
      <c r="AB237">
        <v>1</v>
      </c>
      <c r="AC237">
        <v>0</v>
      </c>
      <c r="AD237">
        <v>1</v>
      </c>
    </row>
    <row r="238" spans="1:30" x14ac:dyDescent="0.2">
      <c r="A238">
        <v>148</v>
      </c>
      <c r="B238" t="s">
        <v>813</v>
      </c>
      <c r="C238">
        <v>200</v>
      </c>
      <c r="D238">
        <v>68</v>
      </c>
      <c r="E238" s="24">
        <v>42934.599965277775</v>
      </c>
      <c r="F238" s="24">
        <v>42934.600057870368</v>
      </c>
      <c r="G238">
        <v>7.88</v>
      </c>
      <c r="H238">
        <v>238</v>
      </c>
      <c r="I238">
        <v>50</v>
      </c>
      <c r="J238">
        <v>43115</v>
      </c>
      <c r="K238">
        <v>153</v>
      </c>
      <c r="L238">
        <v>801252</v>
      </c>
      <c r="M238">
        <v>20054</v>
      </c>
      <c r="N238">
        <v>234538</v>
      </c>
      <c r="O238">
        <v>1645259</v>
      </c>
      <c r="P238">
        <v>2277731</v>
      </c>
      <c r="Q238">
        <v>12126</v>
      </c>
      <c r="R238">
        <f>SUM(Table13[[#This Row],[htmlResponseBytes]:[otherResponseBytes]])</f>
        <v>4990960</v>
      </c>
      <c r="S238">
        <v>80</v>
      </c>
      <c r="T238">
        <v>21</v>
      </c>
      <c r="U238">
        <v>0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</row>
    <row r="239" spans="1:30" x14ac:dyDescent="0.2">
      <c r="A239">
        <v>271</v>
      </c>
      <c r="B239" t="s">
        <v>814</v>
      </c>
      <c r="C239">
        <v>200</v>
      </c>
      <c r="D239">
        <v>68</v>
      </c>
      <c r="E239" s="24">
        <v>42934.611446759256</v>
      </c>
      <c r="F239" s="24">
        <v>42934.611643518518</v>
      </c>
      <c r="G239">
        <v>16.93</v>
      </c>
      <c r="H239">
        <v>210</v>
      </c>
      <c r="I239">
        <v>79</v>
      </c>
      <c r="J239">
        <v>57793</v>
      </c>
      <c r="K239">
        <v>68</v>
      </c>
      <c r="L239">
        <v>318694</v>
      </c>
      <c r="M239">
        <v>684219</v>
      </c>
      <c r="N239">
        <v>202553</v>
      </c>
      <c r="O239">
        <v>450944</v>
      </c>
      <c r="P239">
        <v>2125308</v>
      </c>
      <c r="Q239">
        <v>108612</v>
      </c>
      <c r="R239">
        <f>SUM(Table13[[#This Row],[htmlResponseBytes]:[otherResponseBytes]])</f>
        <v>3890330</v>
      </c>
      <c r="S239">
        <v>59</v>
      </c>
      <c r="T239">
        <v>2</v>
      </c>
      <c r="U239">
        <v>0</v>
      </c>
      <c r="V239">
        <v>1</v>
      </c>
      <c r="W239">
        <v>0</v>
      </c>
      <c r="X239">
        <v>0</v>
      </c>
      <c r="Y239">
        <v>1</v>
      </c>
      <c r="Z239">
        <v>0</v>
      </c>
      <c r="AA239">
        <v>1</v>
      </c>
      <c r="AB239">
        <v>1</v>
      </c>
      <c r="AC239">
        <v>1</v>
      </c>
      <c r="AD239">
        <v>1</v>
      </c>
    </row>
    <row r="240" spans="1:30" x14ac:dyDescent="0.2">
      <c r="A240">
        <v>324</v>
      </c>
      <c r="B240" t="s">
        <v>815</v>
      </c>
      <c r="C240">
        <v>200</v>
      </c>
      <c r="D240">
        <v>68</v>
      </c>
      <c r="E240" s="24">
        <v>42934.617256944446</v>
      </c>
      <c r="F240" s="24">
        <v>42934.617291666669</v>
      </c>
      <c r="G240">
        <v>3.6</v>
      </c>
      <c r="H240">
        <v>80</v>
      </c>
      <c r="I240">
        <v>32</v>
      </c>
      <c r="J240">
        <v>23320</v>
      </c>
      <c r="K240">
        <v>37</v>
      </c>
      <c r="L240">
        <v>26734</v>
      </c>
      <c r="M240" t="s">
        <v>56</v>
      </c>
      <c r="N240">
        <v>32557</v>
      </c>
      <c r="O240">
        <v>333483</v>
      </c>
      <c r="P240">
        <v>1080076</v>
      </c>
      <c r="Q240">
        <v>25651</v>
      </c>
      <c r="R240">
        <f>SUM(Table13[[#This Row],[htmlResponseBytes]:[otherResponseBytes]])</f>
        <v>1498501</v>
      </c>
      <c r="S240">
        <v>31</v>
      </c>
      <c r="T240">
        <v>2</v>
      </c>
      <c r="U240">
        <v>0</v>
      </c>
      <c r="V240">
        <v>1</v>
      </c>
      <c r="W240">
        <v>0</v>
      </c>
      <c r="X240">
        <v>0</v>
      </c>
      <c r="Y240">
        <v>0</v>
      </c>
      <c r="Z240">
        <v>1</v>
      </c>
      <c r="AA240">
        <v>1</v>
      </c>
      <c r="AB240">
        <v>1</v>
      </c>
      <c r="AC240">
        <v>0</v>
      </c>
      <c r="AD240">
        <v>1</v>
      </c>
    </row>
    <row r="241" spans="1:30" x14ac:dyDescent="0.2">
      <c r="A241">
        <v>346</v>
      </c>
      <c r="B241" t="s">
        <v>816</v>
      </c>
      <c r="C241">
        <v>200</v>
      </c>
      <c r="D241">
        <v>68</v>
      </c>
      <c r="E241" s="24">
        <v>42934.619490740741</v>
      </c>
      <c r="F241" s="24">
        <v>42934.619652777779</v>
      </c>
      <c r="G241">
        <v>14.05</v>
      </c>
      <c r="H241">
        <v>230</v>
      </c>
      <c r="I241">
        <v>64</v>
      </c>
      <c r="J241">
        <v>55272</v>
      </c>
      <c r="K241">
        <v>95</v>
      </c>
      <c r="L241">
        <v>344673</v>
      </c>
      <c r="M241">
        <v>165940</v>
      </c>
      <c r="N241">
        <v>1037710</v>
      </c>
      <c r="O241">
        <v>1005404</v>
      </c>
      <c r="P241">
        <v>3226607</v>
      </c>
      <c r="Q241">
        <v>26290</v>
      </c>
      <c r="R241">
        <f>SUM(Table13[[#This Row],[htmlResponseBytes]:[otherResponseBytes]])</f>
        <v>5806624</v>
      </c>
      <c r="S241">
        <v>84</v>
      </c>
      <c r="T241">
        <v>4</v>
      </c>
      <c r="U241">
        <v>0</v>
      </c>
      <c r="V241">
        <v>1</v>
      </c>
      <c r="W241">
        <v>0</v>
      </c>
      <c r="X241">
        <v>0</v>
      </c>
      <c r="Y241">
        <v>1</v>
      </c>
      <c r="Z241">
        <v>1</v>
      </c>
      <c r="AA241">
        <v>1</v>
      </c>
      <c r="AB241">
        <v>1</v>
      </c>
      <c r="AC241">
        <v>0</v>
      </c>
      <c r="AD241">
        <v>1</v>
      </c>
    </row>
    <row r="242" spans="1:30" x14ac:dyDescent="0.2">
      <c r="A242">
        <v>409</v>
      </c>
      <c r="B242" t="s">
        <v>817</v>
      </c>
      <c r="C242">
        <v>200</v>
      </c>
      <c r="D242">
        <v>68</v>
      </c>
      <c r="E242" s="24">
        <v>42934.624861111108</v>
      </c>
      <c r="F242" s="24">
        <v>42934.624942129631</v>
      </c>
      <c r="G242">
        <v>7.52</v>
      </c>
      <c r="H242">
        <v>80</v>
      </c>
      <c r="I242">
        <v>19</v>
      </c>
      <c r="J242">
        <v>12565</v>
      </c>
      <c r="K242">
        <v>60</v>
      </c>
      <c r="L242">
        <v>221961</v>
      </c>
      <c r="M242" t="s">
        <v>56</v>
      </c>
      <c r="N242">
        <v>275891</v>
      </c>
      <c r="O242">
        <v>1034382</v>
      </c>
      <c r="P242">
        <v>1837327</v>
      </c>
      <c r="Q242">
        <v>677367</v>
      </c>
      <c r="R242">
        <f>SUM(Table13[[#This Row],[htmlResponseBytes]:[otherResponseBytes]])</f>
        <v>4046928</v>
      </c>
      <c r="S242">
        <v>25</v>
      </c>
      <c r="T242">
        <v>14</v>
      </c>
      <c r="U242">
        <v>0</v>
      </c>
      <c r="V242">
        <v>0</v>
      </c>
      <c r="W242">
        <v>1</v>
      </c>
      <c r="X242">
        <v>0</v>
      </c>
      <c r="Y242">
        <v>0</v>
      </c>
      <c r="Z242">
        <v>0</v>
      </c>
      <c r="AA242">
        <v>1</v>
      </c>
      <c r="AB242">
        <v>1</v>
      </c>
      <c r="AC242">
        <v>0</v>
      </c>
      <c r="AD242">
        <v>1</v>
      </c>
    </row>
    <row r="243" spans="1:30" x14ac:dyDescent="0.2">
      <c r="A243">
        <v>522</v>
      </c>
      <c r="B243" t="s">
        <v>818</v>
      </c>
      <c r="C243">
        <v>200</v>
      </c>
      <c r="D243">
        <v>68</v>
      </c>
      <c r="E243" s="24">
        <v>42934.643518518518</v>
      </c>
      <c r="F243" s="24">
        <v>42934.643564814818</v>
      </c>
      <c r="G243">
        <v>4.3</v>
      </c>
      <c r="H243">
        <v>88</v>
      </c>
      <c r="I243">
        <v>18</v>
      </c>
      <c r="J243">
        <v>17195</v>
      </c>
      <c r="K243">
        <v>67</v>
      </c>
      <c r="L243">
        <v>102226</v>
      </c>
      <c r="M243" t="s">
        <v>56</v>
      </c>
      <c r="N243">
        <v>207383</v>
      </c>
      <c r="O243">
        <v>2779655</v>
      </c>
      <c r="P243">
        <v>733043</v>
      </c>
      <c r="Q243">
        <v>18681</v>
      </c>
      <c r="R243">
        <f>SUM(Table13[[#This Row],[htmlResponseBytes]:[otherResponseBytes]])</f>
        <v>3840988</v>
      </c>
      <c r="S243">
        <v>9</v>
      </c>
      <c r="T243">
        <v>5</v>
      </c>
      <c r="U243">
        <v>1</v>
      </c>
      <c r="V243">
        <v>0</v>
      </c>
      <c r="W243">
        <v>0</v>
      </c>
      <c r="X243">
        <v>1</v>
      </c>
      <c r="Y243">
        <v>0</v>
      </c>
      <c r="Z243">
        <v>1</v>
      </c>
      <c r="AA243">
        <v>0</v>
      </c>
      <c r="AB243">
        <v>1</v>
      </c>
      <c r="AC243">
        <v>0</v>
      </c>
      <c r="AD243">
        <v>1</v>
      </c>
    </row>
    <row r="244" spans="1:30" x14ac:dyDescent="0.2">
      <c r="A244">
        <v>534</v>
      </c>
      <c r="B244" t="s">
        <v>819</v>
      </c>
      <c r="C244">
        <v>200</v>
      </c>
      <c r="D244">
        <v>68</v>
      </c>
      <c r="E244" s="24">
        <v>42934.645381944443</v>
      </c>
      <c r="F244" s="24">
        <v>42934.645451388889</v>
      </c>
      <c r="G244">
        <v>5.95</v>
      </c>
      <c r="H244">
        <v>90</v>
      </c>
      <c r="I244">
        <v>29</v>
      </c>
      <c r="J244">
        <v>29989</v>
      </c>
      <c r="K244">
        <v>24</v>
      </c>
      <c r="L244">
        <v>73664</v>
      </c>
      <c r="M244">
        <v>255481</v>
      </c>
      <c r="N244">
        <v>454032</v>
      </c>
      <c r="O244">
        <v>232835</v>
      </c>
      <c r="P244">
        <v>1476124</v>
      </c>
      <c r="Q244">
        <v>14641</v>
      </c>
      <c r="R244">
        <f>SUM(Table13[[#This Row],[htmlResponseBytes]:[otherResponseBytes]])</f>
        <v>2506777</v>
      </c>
      <c r="S244">
        <v>27</v>
      </c>
      <c r="T244">
        <v>1</v>
      </c>
      <c r="U244">
        <v>1</v>
      </c>
      <c r="V244">
        <v>1</v>
      </c>
      <c r="W244">
        <v>0</v>
      </c>
      <c r="X244">
        <v>0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</row>
    <row r="245" spans="1:30" x14ac:dyDescent="0.2">
      <c r="A245">
        <v>539</v>
      </c>
      <c r="B245" t="s">
        <v>820</v>
      </c>
      <c r="C245">
        <v>200</v>
      </c>
      <c r="D245">
        <v>68</v>
      </c>
      <c r="E245" s="24">
        <v>42934.645543981482</v>
      </c>
      <c r="F245" s="24">
        <v>42934.645601851851</v>
      </c>
      <c r="G245">
        <v>4.2699999999999996</v>
      </c>
      <c r="H245">
        <v>124</v>
      </c>
      <c r="I245">
        <v>21</v>
      </c>
      <c r="J245">
        <v>16160</v>
      </c>
      <c r="K245">
        <v>106</v>
      </c>
      <c r="L245">
        <v>136317</v>
      </c>
      <c r="M245" t="s">
        <v>56</v>
      </c>
      <c r="N245">
        <v>807482</v>
      </c>
      <c r="O245">
        <v>648479</v>
      </c>
      <c r="P245">
        <v>2364563</v>
      </c>
      <c r="Q245">
        <v>2941</v>
      </c>
      <c r="R245">
        <f>SUM(Table13[[#This Row],[htmlResponseBytes]:[otherResponseBytes]])</f>
        <v>3959782</v>
      </c>
      <c r="S245">
        <v>21</v>
      </c>
      <c r="T245">
        <v>4</v>
      </c>
      <c r="U245">
        <v>0</v>
      </c>
      <c r="V245">
        <v>0</v>
      </c>
      <c r="W245">
        <v>0</v>
      </c>
      <c r="X245">
        <v>0</v>
      </c>
      <c r="Y245">
        <v>1</v>
      </c>
      <c r="Z245">
        <v>0</v>
      </c>
      <c r="AA245">
        <v>1</v>
      </c>
      <c r="AB245">
        <v>1</v>
      </c>
      <c r="AC245">
        <v>0</v>
      </c>
      <c r="AD245">
        <v>1</v>
      </c>
    </row>
    <row r="246" spans="1:30" x14ac:dyDescent="0.2">
      <c r="A246">
        <v>552</v>
      </c>
      <c r="B246" t="s">
        <v>821</v>
      </c>
      <c r="C246">
        <v>200</v>
      </c>
      <c r="D246">
        <v>68</v>
      </c>
      <c r="E246" s="24">
        <v>42934.646620370368</v>
      </c>
      <c r="F246" s="24">
        <v>42934.646655092591</v>
      </c>
      <c r="G246">
        <v>2.2799999999999998</v>
      </c>
      <c r="H246">
        <v>48</v>
      </c>
      <c r="I246">
        <v>9</v>
      </c>
      <c r="J246">
        <v>7659</v>
      </c>
      <c r="K246">
        <v>36</v>
      </c>
      <c r="L246">
        <v>56742</v>
      </c>
      <c r="M246" t="s">
        <v>56</v>
      </c>
      <c r="N246">
        <v>606270</v>
      </c>
      <c r="O246">
        <v>657096</v>
      </c>
      <c r="P246">
        <v>569068</v>
      </c>
      <c r="Q246">
        <v>417683</v>
      </c>
      <c r="R246">
        <f>SUM(Table13[[#This Row],[htmlResponseBytes]:[otherResponseBytes]])</f>
        <v>2306859</v>
      </c>
      <c r="S246">
        <v>23</v>
      </c>
      <c r="T246">
        <v>3</v>
      </c>
      <c r="U246">
        <v>1</v>
      </c>
      <c r="V246">
        <v>0</v>
      </c>
      <c r="W246">
        <v>0</v>
      </c>
      <c r="X246">
        <v>0</v>
      </c>
      <c r="Y246">
        <v>1</v>
      </c>
      <c r="Z246">
        <v>0</v>
      </c>
      <c r="AA246">
        <v>1</v>
      </c>
      <c r="AB246">
        <v>1</v>
      </c>
      <c r="AC246">
        <v>0</v>
      </c>
      <c r="AD246">
        <v>1</v>
      </c>
    </row>
    <row r="247" spans="1:30" x14ac:dyDescent="0.2">
      <c r="A247">
        <v>590</v>
      </c>
      <c r="B247" t="s">
        <v>822</v>
      </c>
      <c r="C247">
        <v>200</v>
      </c>
      <c r="D247">
        <v>68</v>
      </c>
      <c r="E247" s="24">
        <v>42934.650347222225</v>
      </c>
      <c r="F247" s="24">
        <v>42934.650405092594</v>
      </c>
      <c r="G247">
        <v>4.57</v>
      </c>
      <c r="H247">
        <v>79</v>
      </c>
      <c r="I247">
        <v>34</v>
      </c>
      <c r="J247">
        <v>14131</v>
      </c>
      <c r="K247">
        <v>42</v>
      </c>
      <c r="L247">
        <v>47801</v>
      </c>
      <c r="M247" t="s">
        <v>56</v>
      </c>
      <c r="N247">
        <v>282582</v>
      </c>
      <c r="O247">
        <v>1301021</v>
      </c>
      <c r="P247">
        <v>1377277</v>
      </c>
      <c r="Q247">
        <v>132015</v>
      </c>
      <c r="R247">
        <f>SUM(Table13[[#This Row],[htmlResponseBytes]:[otherResponseBytes]])</f>
        <v>3140696</v>
      </c>
      <c r="S247">
        <v>22</v>
      </c>
      <c r="T247">
        <v>5</v>
      </c>
      <c r="U247">
        <v>0</v>
      </c>
      <c r="V247">
        <v>1</v>
      </c>
      <c r="W247">
        <v>0</v>
      </c>
      <c r="X247">
        <v>0</v>
      </c>
      <c r="Y247">
        <v>1</v>
      </c>
      <c r="Z247">
        <v>0</v>
      </c>
      <c r="AA247">
        <v>1</v>
      </c>
      <c r="AB247">
        <v>1</v>
      </c>
      <c r="AC247">
        <v>0</v>
      </c>
      <c r="AD247">
        <v>1</v>
      </c>
    </row>
    <row r="248" spans="1:30" x14ac:dyDescent="0.2">
      <c r="A248">
        <v>596</v>
      </c>
      <c r="B248" t="s">
        <v>823</v>
      </c>
      <c r="C248">
        <v>200</v>
      </c>
      <c r="D248">
        <v>68</v>
      </c>
      <c r="E248" s="24">
        <v>42934.651203703703</v>
      </c>
      <c r="F248" s="24">
        <v>42934.651307870372</v>
      </c>
      <c r="G248">
        <v>9.44</v>
      </c>
      <c r="H248">
        <v>221</v>
      </c>
      <c r="I248">
        <v>84</v>
      </c>
      <c r="J248">
        <v>43519</v>
      </c>
      <c r="K248">
        <v>107</v>
      </c>
      <c r="L248">
        <v>484898</v>
      </c>
      <c r="M248" t="s">
        <v>56</v>
      </c>
      <c r="N248">
        <v>854297</v>
      </c>
      <c r="O248">
        <v>1083256</v>
      </c>
      <c r="P248">
        <v>3664263</v>
      </c>
      <c r="Q248">
        <v>51478</v>
      </c>
      <c r="R248">
        <f>SUM(Table13[[#This Row],[htmlResponseBytes]:[otherResponseBytes]])</f>
        <v>6138192</v>
      </c>
      <c r="S248">
        <v>64</v>
      </c>
      <c r="T248">
        <v>11</v>
      </c>
      <c r="U248">
        <v>0</v>
      </c>
      <c r="V248">
        <v>1</v>
      </c>
      <c r="W248">
        <v>0</v>
      </c>
      <c r="X248">
        <v>0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</row>
    <row r="249" spans="1:30" x14ac:dyDescent="0.2">
      <c r="A249">
        <v>25</v>
      </c>
      <c r="B249" t="s">
        <v>824</v>
      </c>
      <c r="C249">
        <v>200</v>
      </c>
      <c r="D249">
        <v>67</v>
      </c>
      <c r="E249" s="24">
        <v>42934.590046296296</v>
      </c>
      <c r="F249" s="24">
        <v>42934.590208333335</v>
      </c>
      <c r="G249">
        <v>13.66</v>
      </c>
      <c r="H249">
        <v>243</v>
      </c>
      <c r="I249">
        <v>58</v>
      </c>
      <c r="J249">
        <v>47435</v>
      </c>
      <c r="K249">
        <v>146</v>
      </c>
      <c r="L249">
        <v>481313</v>
      </c>
      <c r="M249">
        <v>341</v>
      </c>
      <c r="N249">
        <v>395133</v>
      </c>
      <c r="O249">
        <v>1500001</v>
      </c>
      <c r="P249">
        <v>3133930</v>
      </c>
      <c r="Q249">
        <v>28853</v>
      </c>
      <c r="R249">
        <f>SUM(Table13[[#This Row],[htmlResponseBytes]:[otherResponseBytes]])</f>
        <v>5539571</v>
      </c>
      <c r="S249">
        <v>26</v>
      </c>
      <c r="T249">
        <v>6</v>
      </c>
      <c r="U249">
        <v>0</v>
      </c>
      <c r="V249">
        <v>0</v>
      </c>
      <c r="W249">
        <v>1</v>
      </c>
      <c r="X249">
        <v>0</v>
      </c>
      <c r="Y249">
        <v>1</v>
      </c>
      <c r="Z249">
        <v>0</v>
      </c>
      <c r="AA249">
        <v>1</v>
      </c>
      <c r="AB249">
        <v>1</v>
      </c>
      <c r="AC249">
        <v>0</v>
      </c>
      <c r="AD249">
        <v>1</v>
      </c>
    </row>
    <row r="250" spans="1:30" x14ac:dyDescent="0.2">
      <c r="A250">
        <v>121</v>
      </c>
      <c r="B250" t="s">
        <v>825</v>
      </c>
      <c r="C250">
        <v>200</v>
      </c>
      <c r="D250">
        <v>67</v>
      </c>
      <c r="E250" s="24">
        <v>42934.597974537035</v>
      </c>
      <c r="F250" s="24">
        <v>42934.598009259258</v>
      </c>
      <c r="G250">
        <v>2.67</v>
      </c>
      <c r="H250">
        <v>49</v>
      </c>
      <c r="I250">
        <v>17</v>
      </c>
      <c r="J250">
        <v>7543</v>
      </c>
      <c r="K250">
        <v>36</v>
      </c>
      <c r="L250">
        <v>73055</v>
      </c>
      <c r="M250" t="s">
        <v>56</v>
      </c>
      <c r="N250">
        <v>2684</v>
      </c>
      <c r="O250">
        <v>1571592</v>
      </c>
      <c r="P250">
        <v>301751</v>
      </c>
      <c r="Q250">
        <v>109662</v>
      </c>
      <c r="R250">
        <f>SUM(Table13[[#This Row],[htmlResponseBytes]:[otherResponseBytes]])</f>
        <v>2058744</v>
      </c>
      <c r="S250">
        <v>12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1</v>
      </c>
      <c r="Z250">
        <v>0</v>
      </c>
      <c r="AA250">
        <v>1</v>
      </c>
      <c r="AB250">
        <v>1</v>
      </c>
      <c r="AC250">
        <v>1</v>
      </c>
      <c r="AD250">
        <v>1</v>
      </c>
    </row>
    <row r="251" spans="1:30" x14ac:dyDescent="0.2">
      <c r="A251">
        <v>134</v>
      </c>
      <c r="B251" t="s">
        <v>826</v>
      </c>
      <c r="C251">
        <v>200</v>
      </c>
      <c r="D251">
        <v>67</v>
      </c>
      <c r="E251" s="24">
        <v>42934.598761574074</v>
      </c>
      <c r="F251" s="24">
        <v>42934.59884259259</v>
      </c>
      <c r="G251">
        <v>6.88</v>
      </c>
      <c r="H251">
        <v>242</v>
      </c>
      <c r="I251">
        <v>43</v>
      </c>
      <c r="J251">
        <v>54178</v>
      </c>
      <c r="K251">
        <v>122</v>
      </c>
      <c r="L251">
        <v>181696</v>
      </c>
      <c r="M251">
        <v>1210</v>
      </c>
      <c r="N251">
        <v>1569421</v>
      </c>
      <c r="O251">
        <v>1253102</v>
      </c>
      <c r="P251">
        <v>2896187</v>
      </c>
      <c r="Q251">
        <v>85944</v>
      </c>
      <c r="R251">
        <f>SUM(Table13[[#This Row],[htmlResponseBytes]:[otherResponseBytes]])</f>
        <v>5987560</v>
      </c>
      <c r="S251">
        <v>118</v>
      </c>
      <c r="T251">
        <v>15</v>
      </c>
      <c r="U251">
        <v>0</v>
      </c>
      <c r="V251">
        <v>1</v>
      </c>
      <c r="W251">
        <v>0</v>
      </c>
      <c r="X251">
        <v>1</v>
      </c>
      <c r="Y251">
        <v>0</v>
      </c>
      <c r="Z251">
        <v>0</v>
      </c>
      <c r="AA251">
        <v>1</v>
      </c>
      <c r="AB251">
        <v>0</v>
      </c>
      <c r="AC251">
        <v>0</v>
      </c>
      <c r="AD251">
        <v>1</v>
      </c>
    </row>
    <row r="252" spans="1:30" x14ac:dyDescent="0.2">
      <c r="A252">
        <v>183</v>
      </c>
      <c r="B252" t="s">
        <v>827</v>
      </c>
      <c r="C252">
        <v>200</v>
      </c>
      <c r="D252">
        <v>67</v>
      </c>
      <c r="E252" s="24">
        <v>42934.60392361111</v>
      </c>
      <c r="F252" s="24">
        <v>42934.603993055556</v>
      </c>
      <c r="G252">
        <v>5.74</v>
      </c>
      <c r="H252">
        <v>203</v>
      </c>
      <c r="I252">
        <v>23</v>
      </c>
      <c r="J252">
        <v>18659</v>
      </c>
      <c r="K252">
        <v>193</v>
      </c>
      <c r="L252">
        <v>213983</v>
      </c>
      <c r="M252" t="s">
        <v>56</v>
      </c>
      <c r="N252">
        <v>186603</v>
      </c>
      <c r="O252">
        <v>2748363</v>
      </c>
      <c r="P252">
        <v>1511259</v>
      </c>
      <c r="Q252">
        <v>67642</v>
      </c>
      <c r="R252">
        <f>SUM(Table13[[#This Row],[htmlResponseBytes]:[otherResponseBytes]])</f>
        <v>4727850</v>
      </c>
      <c r="S252">
        <v>17</v>
      </c>
      <c r="T252">
        <v>4</v>
      </c>
      <c r="U252">
        <v>0</v>
      </c>
      <c r="V252">
        <v>1</v>
      </c>
      <c r="W252">
        <v>1</v>
      </c>
      <c r="X252">
        <v>1</v>
      </c>
      <c r="Y252">
        <v>0</v>
      </c>
      <c r="Z252">
        <v>1</v>
      </c>
      <c r="AA252">
        <v>1</v>
      </c>
      <c r="AB252">
        <v>1</v>
      </c>
      <c r="AC252">
        <v>0</v>
      </c>
      <c r="AD252">
        <v>1</v>
      </c>
    </row>
    <row r="253" spans="1:30" x14ac:dyDescent="0.2">
      <c r="A253">
        <v>217</v>
      </c>
      <c r="B253" t="s">
        <v>828</v>
      </c>
      <c r="C253">
        <v>200</v>
      </c>
      <c r="D253">
        <v>67</v>
      </c>
      <c r="E253" s="24">
        <v>42934.606400462966</v>
      </c>
      <c r="F253" s="24">
        <v>42934.606469907405</v>
      </c>
      <c r="G253">
        <v>6.04</v>
      </c>
      <c r="H253">
        <v>131</v>
      </c>
      <c r="I253">
        <v>48</v>
      </c>
      <c r="J253">
        <v>38575</v>
      </c>
      <c r="K253">
        <v>33</v>
      </c>
      <c r="L253">
        <v>77356</v>
      </c>
      <c r="M253">
        <v>437</v>
      </c>
      <c r="N253">
        <v>66861</v>
      </c>
      <c r="O253">
        <v>116991</v>
      </c>
      <c r="P253">
        <v>978511</v>
      </c>
      <c r="Q253">
        <v>240523</v>
      </c>
      <c r="R253">
        <f>SUM(Table13[[#This Row],[htmlResponseBytes]:[otherResponseBytes]])</f>
        <v>1480679</v>
      </c>
      <c r="S253">
        <v>31</v>
      </c>
      <c r="T253">
        <v>1</v>
      </c>
      <c r="U253">
        <v>0</v>
      </c>
      <c r="V253">
        <v>1</v>
      </c>
      <c r="W253">
        <v>0</v>
      </c>
      <c r="X253">
        <v>0</v>
      </c>
      <c r="Y253">
        <v>0</v>
      </c>
      <c r="Z253">
        <v>1</v>
      </c>
      <c r="AA253">
        <v>1</v>
      </c>
      <c r="AB253">
        <v>1</v>
      </c>
      <c r="AC253">
        <v>1</v>
      </c>
      <c r="AD253">
        <v>1</v>
      </c>
    </row>
    <row r="254" spans="1:30" x14ac:dyDescent="0.2">
      <c r="A254">
        <v>378</v>
      </c>
      <c r="B254" t="s">
        <v>829</v>
      </c>
      <c r="C254">
        <v>200</v>
      </c>
      <c r="D254">
        <v>67</v>
      </c>
      <c r="E254" s="24">
        <v>42934.622557870367</v>
      </c>
      <c r="F254" s="24">
        <v>42934.622615740744</v>
      </c>
      <c r="G254">
        <v>4.37</v>
      </c>
      <c r="H254">
        <v>107</v>
      </c>
      <c r="I254">
        <v>29</v>
      </c>
      <c r="J254">
        <v>18050</v>
      </c>
      <c r="K254">
        <v>80</v>
      </c>
      <c r="L254">
        <v>416811</v>
      </c>
      <c r="M254">
        <v>519</v>
      </c>
      <c r="N254">
        <v>243647</v>
      </c>
      <c r="O254">
        <v>854799</v>
      </c>
      <c r="P254">
        <v>1893447</v>
      </c>
      <c r="Q254">
        <v>7582</v>
      </c>
      <c r="R254">
        <f>SUM(Table13[[#This Row],[htmlResponseBytes]:[otherResponseBytes]])</f>
        <v>3416805</v>
      </c>
      <c r="S254">
        <v>32</v>
      </c>
      <c r="T254">
        <v>1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1</v>
      </c>
      <c r="AA254">
        <v>1</v>
      </c>
      <c r="AB254">
        <v>1</v>
      </c>
      <c r="AC254">
        <v>0</v>
      </c>
      <c r="AD254">
        <v>1</v>
      </c>
    </row>
    <row r="255" spans="1:30" x14ac:dyDescent="0.2">
      <c r="A255">
        <v>392</v>
      </c>
      <c r="B255" t="s">
        <v>830</v>
      </c>
      <c r="C255">
        <v>200</v>
      </c>
      <c r="D255">
        <v>67</v>
      </c>
      <c r="E255" s="24">
        <v>42934.623310185183</v>
      </c>
      <c r="F255" s="24">
        <v>42934.623414351852</v>
      </c>
      <c r="G255">
        <v>9.58</v>
      </c>
      <c r="H255">
        <v>101</v>
      </c>
      <c r="I255">
        <v>12</v>
      </c>
      <c r="J255">
        <v>8154</v>
      </c>
      <c r="K255">
        <v>88</v>
      </c>
      <c r="L255">
        <v>281219</v>
      </c>
      <c r="M255" t="s">
        <v>56</v>
      </c>
      <c r="N255">
        <v>194938</v>
      </c>
      <c r="O255">
        <v>1008363</v>
      </c>
      <c r="P255">
        <v>775261</v>
      </c>
      <c r="Q255">
        <v>37745</v>
      </c>
      <c r="R255">
        <f>SUM(Table13[[#This Row],[htmlResponseBytes]:[otherResponseBytes]])</f>
        <v>2297526</v>
      </c>
      <c r="S255">
        <v>6</v>
      </c>
      <c r="T255">
        <v>2</v>
      </c>
      <c r="U255">
        <v>0</v>
      </c>
      <c r="V255">
        <v>0</v>
      </c>
      <c r="W255">
        <v>1</v>
      </c>
      <c r="X255">
        <v>0</v>
      </c>
      <c r="Y255">
        <v>0</v>
      </c>
      <c r="Z255">
        <v>0</v>
      </c>
      <c r="AA255">
        <v>1</v>
      </c>
      <c r="AB255">
        <v>1</v>
      </c>
      <c r="AC255">
        <v>0</v>
      </c>
      <c r="AD255">
        <v>1</v>
      </c>
    </row>
    <row r="256" spans="1:30" x14ac:dyDescent="0.2">
      <c r="A256">
        <v>455</v>
      </c>
      <c r="B256" t="s">
        <v>831</v>
      </c>
      <c r="C256">
        <v>200</v>
      </c>
      <c r="D256">
        <v>67</v>
      </c>
      <c r="E256" s="24">
        <v>42934.629560185182</v>
      </c>
      <c r="F256" s="24">
        <v>42934.629583333335</v>
      </c>
      <c r="G256">
        <v>1.59</v>
      </c>
      <c r="H256">
        <v>40</v>
      </c>
      <c r="I256">
        <v>5</v>
      </c>
      <c r="J256">
        <v>7469</v>
      </c>
      <c r="K256">
        <v>34</v>
      </c>
      <c r="L256">
        <v>21105</v>
      </c>
      <c r="M256" t="s">
        <v>56</v>
      </c>
      <c r="N256">
        <v>139988</v>
      </c>
      <c r="O256">
        <v>233110</v>
      </c>
      <c r="P256">
        <v>155881</v>
      </c>
      <c r="Q256">
        <v>350</v>
      </c>
      <c r="R256">
        <f>SUM(Table13[[#This Row],[htmlResponseBytes]:[otherResponseBytes]])</f>
        <v>550434</v>
      </c>
      <c r="S256">
        <v>2</v>
      </c>
      <c r="T256">
        <v>1</v>
      </c>
      <c r="U256">
        <v>0</v>
      </c>
      <c r="V256">
        <v>1</v>
      </c>
      <c r="W256">
        <v>0</v>
      </c>
      <c r="X256">
        <v>0</v>
      </c>
      <c r="Y256">
        <v>0</v>
      </c>
      <c r="Z256">
        <v>0</v>
      </c>
      <c r="AA256">
        <v>1</v>
      </c>
      <c r="AB256">
        <v>1</v>
      </c>
      <c r="AC256">
        <v>0</v>
      </c>
      <c r="AD256">
        <v>1</v>
      </c>
    </row>
    <row r="257" spans="1:30" x14ac:dyDescent="0.2">
      <c r="A257">
        <v>461</v>
      </c>
      <c r="B257" t="s">
        <v>832</v>
      </c>
      <c r="C257">
        <v>200</v>
      </c>
      <c r="D257">
        <v>67</v>
      </c>
      <c r="E257" s="24">
        <v>42934.629780092589</v>
      </c>
      <c r="F257" s="24">
        <v>42934.629814814813</v>
      </c>
      <c r="G257">
        <v>3.75</v>
      </c>
      <c r="H257">
        <v>92</v>
      </c>
      <c r="I257">
        <v>11</v>
      </c>
      <c r="J257">
        <v>8890</v>
      </c>
      <c r="K257">
        <v>84</v>
      </c>
      <c r="L257">
        <v>120592</v>
      </c>
      <c r="M257" t="s">
        <v>56</v>
      </c>
      <c r="N257">
        <v>138411</v>
      </c>
      <c r="O257">
        <v>617265</v>
      </c>
      <c r="P257">
        <v>542125</v>
      </c>
      <c r="Q257">
        <v>422</v>
      </c>
      <c r="R257">
        <f>SUM(Table13[[#This Row],[htmlResponseBytes]:[otherResponseBytes]])</f>
        <v>1418815</v>
      </c>
      <c r="S257">
        <v>6</v>
      </c>
      <c r="T257">
        <v>3</v>
      </c>
      <c r="U257">
        <v>0</v>
      </c>
      <c r="V257">
        <v>1</v>
      </c>
      <c r="W257">
        <v>0</v>
      </c>
      <c r="X257">
        <v>0</v>
      </c>
      <c r="Y257">
        <v>0</v>
      </c>
      <c r="Z257">
        <v>1</v>
      </c>
      <c r="AA257">
        <v>1</v>
      </c>
      <c r="AB257">
        <v>0</v>
      </c>
      <c r="AC257">
        <v>0</v>
      </c>
      <c r="AD257">
        <v>1</v>
      </c>
    </row>
    <row r="258" spans="1:30" x14ac:dyDescent="0.2">
      <c r="A258">
        <v>501</v>
      </c>
      <c r="B258" t="s">
        <v>833</v>
      </c>
      <c r="C258">
        <v>200</v>
      </c>
      <c r="D258">
        <v>67</v>
      </c>
      <c r="E258" s="24">
        <v>42934.640474537038</v>
      </c>
      <c r="F258" s="24">
        <v>42934.640532407408</v>
      </c>
      <c r="G258">
        <v>4.37</v>
      </c>
      <c r="H258">
        <v>116</v>
      </c>
      <c r="I258">
        <v>16</v>
      </c>
      <c r="J258">
        <v>24080</v>
      </c>
      <c r="K258">
        <v>30</v>
      </c>
      <c r="L258">
        <v>64614</v>
      </c>
      <c r="M258">
        <v>73763</v>
      </c>
      <c r="N258">
        <v>520586</v>
      </c>
      <c r="O258">
        <v>590353</v>
      </c>
      <c r="P258">
        <v>1050155</v>
      </c>
      <c r="Q258">
        <v>56241</v>
      </c>
      <c r="R258">
        <f>SUM(Table13[[#This Row],[htmlResponseBytes]:[otherResponseBytes]])</f>
        <v>2355712</v>
      </c>
      <c r="S258">
        <v>44</v>
      </c>
      <c r="T258">
        <v>3</v>
      </c>
      <c r="U258">
        <v>1</v>
      </c>
      <c r="V258">
        <v>1</v>
      </c>
      <c r="W258">
        <v>0</v>
      </c>
      <c r="X258">
        <v>0</v>
      </c>
      <c r="Y258">
        <v>0</v>
      </c>
      <c r="Z258">
        <v>1</v>
      </c>
      <c r="AA258">
        <v>1</v>
      </c>
      <c r="AB258">
        <v>1</v>
      </c>
      <c r="AC258">
        <v>1</v>
      </c>
      <c r="AD258">
        <v>1</v>
      </c>
    </row>
    <row r="259" spans="1:30" x14ac:dyDescent="0.2">
      <c r="A259">
        <v>59</v>
      </c>
      <c r="B259" t="s">
        <v>834</v>
      </c>
      <c r="C259">
        <v>200</v>
      </c>
      <c r="D259">
        <v>66</v>
      </c>
      <c r="E259" s="24">
        <v>42934.592731481483</v>
      </c>
      <c r="F259" s="24">
        <v>42934.592824074076</v>
      </c>
      <c r="G259">
        <v>8.6300000000000008</v>
      </c>
      <c r="H259">
        <v>185</v>
      </c>
      <c r="I259">
        <v>64</v>
      </c>
      <c r="J259">
        <v>42814</v>
      </c>
      <c r="K259">
        <v>92</v>
      </c>
      <c r="L259">
        <v>220404</v>
      </c>
      <c r="M259">
        <v>628</v>
      </c>
      <c r="N259">
        <v>533698</v>
      </c>
      <c r="O259">
        <v>524679</v>
      </c>
      <c r="P259">
        <v>3803201</v>
      </c>
      <c r="Q259">
        <v>24342</v>
      </c>
      <c r="R259">
        <f>SUM(Table13[[#This Row],[htmlResponseBytes]:[otherResponseBytes]])</f>
        <v>5106952</v>
      </c>
      <c r="S259">
        <v>59</v>
      </c>
      <c r="T259">
        <v>7</v>
      </c>
      <c r="U259">
        <v>0</v>
      </c>
      <c r="V259">
        <v>1</v>
      </c>
      <c r="W259">
        <v>0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</row>
    <row r="260" spans="1:30" x14ac:dyDescent="0.2">
      <c r="A260">
        <v>149</v>
      </c>
      <c r="B260" t="s">
        <v>835</v>
      </c>
      <c r="C260">
        <v>200</v>
      </c>
      <c r="D260">
        <v>66</v>
      </c>
      <c r="E260" s="24">
        <v>42934.600057870368</v>
      </c>
      <c r="F260" s="24">
        <v>42934.600162037037</v>
      </c>
      <c r="G260">
        <v>9</v>
      </c>
      <c r="H260">
        <v>166</v>
      </c>
      <c r="I260">
        <v>47</v>
      </c>
      <c r="J260">
        <v>25528</v>
      </c>
      <c r="K260">
        <v>109</v>
      </c>
      <c r="L260">
        <v>339949</v>
      </c>
      <c r="M260" t="s">
        <v>56</v>
      </c>
      <c r="N260">
        <v>258313</v>
      </c>
      <c r="O260">
        <v>1363873</v>
      </c>
      <c r="P260">
        <v>3519563</v>
      </c>
      <c r="Q260">
        <v>23299</v>
      </c>
      <c r="R260">
        <f>SUM(Table13[[#This Row],[htmlResponseBytes]:[otherResponseBytes]])</f>
        <v>5504997</v>
      </c>
      <c r="S260">
        <v>37</v>
      </c>
      <c r="T260">
        <v>7</v>
      </c>
      <c r="U260">
        <v>0</v>
      </c>
      <c r="V260">
        <v>1</v>
      </c>
      <c r="W260">
        <v>0</v>
      </c>
      <c r="X260">
        <v>0</v>
      </c>
      <c r="Y260">
        <v>0</v>
      </c>
      <c r="Z260">
        <v>0</v>
      </c>
      <c r="AA260">
        <v>1</v>
      </c>
      <c r="AB260">
        <v>1</v>
      </c>
      <c r="AC260">
        <v>1</v>
      </c>
      <c r="AD260">
        <v>1</v>
      </c>
    </row>
    <row r="261" spans="1:30" x14ac:dyDescent="0.2">
      <c r="A261">
        <v>163</v>
      </c>
      <c r="B261" t="s">
        <v>836</v>
      </c>
      <c r="C261">
        <v>200</v>
      </c>
      <c r="D261">
        <v>66</v>
      </c>
      <c r="E261" s="24">
        <v>42934.601631944446</v>
      </c>
      <c r="F261" s="24">
        <v>42934.601736111108</v>
      </c>
      <c r="G261">
        <v>9.01</v>
      </c>
      <c r="H261">
        <v>229</v>
      </c>
      <c r="I261">
        <v>51</v>
      </c>
      <c r="J261">
        <v>43503</v>
      </c>
      <c r="K261">
        <v>175</v>
      </c>
      <c r="L261">
        <v>246881</v>
      </c>
      <c r="M261" t="s">
        <v>56</v>
      </c>
      <c r="N261">
        <v>697803</v>
      </c>
      <c r="O261">
        <v>1297973</v>
      </c>
      <c r="P261">
        <v>4259422</v>
      </c>
      <c r="Q261">
        <v>11877</v>
      </c>
      <c r="R261">
        <f>SUM(Table13[[#This Row],[htmlResponseBytes]:[otherResponseBytes]])</f>
        <v>6513956</v>
      </c>
      <c r="S261">
        <v>66</v>
      </c>
      <c r="T261">
        <v>5</v>
      </c>
      <c r="U261">
        <v>0</v>
      </c>
      <c r="V261">
        <v>1</v>
      </c>
      <c r="W261">
        <v>0</v>
      </c>
      <c r="X261">
        <v>0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</row>
    <row r="262" spans="1:30" x14ac:dyDescent="0.2">
      <c r="A262">
        <v>214</v>
      </c>
      <c r="B262" t="s">
        <v>837</v>
      </c>
      <c r="C262">
        <v>200</v>
      </c>
      <c r="D262">
        <v>66</v>
      </c>
      <c r="E262" s="24">
        <v>42934.60628472222</v>
      </c>
      <c r="F262" s="24">
        <v>42934.606319444443</v>
      </c>
      <c r="G262">
        <v>2.86</v>
      </c>
      <c r="H262">
        <v>23</v>
      </c>
      <c r="I262">
        <v>7</v>
      </c>
      <c r="J262">
        <v>2685</v>
      </c>
      <c r="K262">
        <v>15</v>
      </c>
      <c r="L262">
        <v>130082</v>
      </c>
      <c r="M262" t="s">
        <v>56</v>
      </c>
      <c r="N262">
        <v>209205</v>
      </c>
      <c r="O262">
        <v>965608</v>
      </c>
      <c r="P262">
        <v>4191</v>
      </c>
      <c r="Q262">
        <v>74641</v>
      </c>
      <c r="R262">
        <f>SUM(Table13[[#This Row],[htmlResponseBytes]:[otherResponseBytes]])</f>
        <v>1383727</v>
      </c>
      <c r="S262">
        <v>1</v>
      </c>
      <c r="T262">
        <v>2</v>
      </c>
      <c r="U262">
        <v>0</v>
      </c>
      <c r="V262">
        <v>1</v>
      </c>
      <c r="W262">
        <v>1</v>
      </c>
      <c r="X262">
        <v>0</v>
      </c>
      <c r="Y262">
        <v>0</v>
      </c>
      <c r="Z262">
        <v>0</v>
      </c>
      <c r="AA262">
        <v>1</v>
      </c>
      <c r="AB262">
        <v>1</v>
      </c>
      <c r="AC262">
        <v>0</v>
      </c>
      <c r="AD262">
        <v>1</v>
      </c>
    </row>
    <row r="263" spans="1:30" x14ac:dyDescent="0.2">
      <c r="A263">
        <v>333</v>
      </c>
      <c r="B263" t="s">
        <v>838</v>
      </c>
      <c r="C263">
        <v>200</v>
      </c>
      <c r="D263">
        <v>66</v>
      </c>
      <c r="E263" s="24">
        <v>42934.61818287037</v>
      </c>
      <c r="F263" s="24">
        <v>42934.61822916667</v>
      </c>
      <c r="G263">
        <v>4.13</v>
      </c>
      <c r="H263">
        <v>75</v>
      </c>
      <c r="I263">
        <v>24</v>
      </c>
      <c r="J263">
        <v>13734</v>
      </c>
      <c r="K263">
        <v>50</v>
      </c>
      <c r="L263">
        <v>247944</v>
      </c>
      <c r="M263" t="s">
        <v>56</v>
      </c>
      <c r="N263">
        <v>504970</v>
      </c>
      <c r="O263">
        <v>257493</v>
      </c>
      <c r="P263">
        <v>1223213</v>
      </c>
      <c r="Q263">
        <v>7682</v>
      </c>
      <c r="R263">
        <f>SUM(Table13[[#This Row],[htmlResponseBytes]:[otherResponseBytes]])</f>
        <v>2241302</v>
      </c>
      <c r="S263">
        <v>26</v>
      </c>
      <c r="T263">
        <v>4</v>
      </c>
      <c r="U263">
        <v>0</v>
      </c>
      <c r="V263">
        <v>1</v>
      </c>
      <c r="W263">
        <v>0</v>
      </c>
      <c r="X263">
        <v>0</v>
      </c>
      <c r="Y263">
        <v>1</v>
      </c>
      <c r="Z263">
        <v>0</v>
      </c>
      <c r="AA263">
        <v>1</v>
      </c>
      <c r="AB263">
        <v>1</v>
      </c>
      <c r="AC263">
        <v>0</v>
      </c>
      <c r="AD263">
        <v>1</v>
      </c>
    </row>
    <row r="264" spans="1:30" x14ac:dyDescent="0.2">
      <c r="A264">
        <v>572</v>
      </c>
      <c r="B264" t="s">
        <v>839</v>
      </c>
      <c r="C264">
        <v>200</v>
      </c>
      <c r="D264">
        <v>66</v>
      </c>
      <c r="E264" s="24">
        <v>42934.6481712963</v>
      </c>
      <c r="F264" s="24">
        <v>42934.648229166669</v>
      </c>
      <c r="G264">
        <v>5.38</v>
      </c>
      <c r="H264">
        <v>50</v>
      </c>
      <c r="I264">
        <v>16</v>
      </c>
      <c r="J264">
        <v>7640</v>
      </c>
      <c r="K264">
        <v>32</v>
      </c>
      <c r="L264">
        <v>219254</v>
      </c>
      <c r="M264" t="s">
        <v>56</v>
      </c>
      <c r="N264">
        <v>216053</v>
      </c>
      <c r="O264">
        <v>705184</v>
      </c>
      <c r="P264">
        <v>883637</v>
      </c>
      <c r="Q264">
        <v>43458</v>
      </c>
      <c r="R264">
        <f>SUM(Table13[[#This Row],[htmlResponseBytes]:[otherResponseBytes]])</f>
        <v>2067586</v>
      </c>
      <c r="S264">
        <v>19</v>
      </c>
      <c r="T264">
        <v>2</v>
      </c>
      <c r="U264">
        <v>1</v>
      </c>
      <c r="V264">
        <v>1</v>
      </c>
      <c r="W264">
        <v>0</v>
      </c>
      <c r="X264">
        <v>0</v>
      </c>
      <c r="Y264">
        <v>1</v>
      </c>
      <c r="Z264">
        <v>0</v>
      </c>
      <c r="AA264">
        <v>1</v>
      </c>
      <c r="AB264">
        <v>1</v>
      </c>
      <c r="AC264">
        <v>1</v>
      </c>
      <c r="AD264">
        <v>1</v>
      </c>
    </row>
    <row r="265" spans="1:30" x14ac:dyDescent="0.2">
      <c r="A265">
        <v>574</v>
      </c>
      <c r="B265" t="s">
        <v>840</v>
      </c>
      <c r="C265">
        <v>200</v>
      </c>
      <c r="D265">
        <v>66</v>
      </c>
      <c r="E265" s="24">
        <v>42934.648275462961</v>
      </c>
      <c r="F265" s="24">
        <v>42934.648368055554</v>
      </c>
      <c r="G265">
        <v>7.85</v>
      </c>
      <c r="H265">
        <v>186</v>
      </c>
      <c r="I265">
        <v>57</v>
      </c>
      <c r="J265">
        <v>50412</v>
      </c>
      <c r="K265">
        <v>81</v>
      </c>
      <c r="L265">
        <v>126560</v>
      </c>
      <c r="M265">
        <v>273738</v>
      </c>
      <c r="N265">
        <v>408735</v>
      </c>
      <c r="O265">
        <v>1435563</v>
      </c>
      <c r="P265">
        <v>2397650</v>
      </c>
      <c r="Q265">
        <v>97656</v>
      </c>
      <c r="R265">
        <f>SUM(Table13[[#This Row],[htmlResponseBytes]:[otherResponseBytes]])</f>
        <v>4739902</v>
      </c>
      <c r="S265">
        <v>37</v>
      </c>
      <c r="T265">
        <v>3</v>
      </c>
      <c r="U265">
        <v>0</v>
      </c>
      <c r="V265">
        <v>0</v>
      </c>
      <c r="W265">
        <v>1</v>
      </c>
      <c r="X265">
        <v>0</v>
      </c>
      <c r="Y265">
        <v>0</v>
      </c>
      <c r="Z265">
        <v>0</v>
      </c>
      <c r="AA265">
        <v>1</v>
      </c>
      <c r="AB265">
        <v>1</v>
      </c>
      <c r="AC265">
        <v>1</v>
      </c>
      <c r="AD265">
        <v>1</v>
      </c>
    </row>
    <row r="266" spans="1:30" x14ac:dyDescent="0.2">
      <c r="A266">
        <v>577</v>
      </c>
      <c r="B266" t="s">
        <v>841</v>
      </c>
      <c r="C266">
        <v>200</v>
      </c>
      <c r="D266">
        <v>66</v>
      </c>
      <c r="E266" s="24">
        <v>42934.648877314816</v>
      </c>
      <c r="F266" s="24">
        <v>42934.648946759262</v>
      </c>
      <c r="G266">
        <v>5.81</v>
      </c>
      <c r="H266">
        <v>72</v>
      </c>
      <c r="I266">
        <v>17</v>
      </c>
      <c r="J266">
        <v>11759</v>
      </c>
      <c r="K266">
        <v>51</v>
      </c>
      <c r="L266">
        <v>139874</v>
      </c>
      <c r="M266" t="s">
        <v>56</v>
      </c>
      <c r="N266">
        <v>194292</v>
      </c>
      <c r="O266">
        <v>292343</v>
      </c>
      <c r="P266">
        <v>925968</v>
      </c>
      <c r="Q266">
        <v>1563</v>
      </c>
      <c r="R266">
        <f>SUM(Table13[[#This Row],[htmlResponseBytes]:[otherResponseBytes]])</f>
        <v>1554040</v>
      </c>
      <c r="S266">
        <v>41</v>
      </c>
      <c r="T266">
        <v>5</v>
      </c>
      <c r="U266">
        <v>1</v>
      </c>
      <c r="V266">
        <v>1</v>
      </c>
      <c r="W266">
        <v>0</v>
      </c>
      <c r="X266">
        <v>0</v>
      </c>
      <c r="Y266">
        <v>0</v>
      </c>
      <c r="Z266">
        <v>1</v>
      </c>
      <c r="AA266">
        <v>1</v>
      </c>
      <c r="AB266">
        <v>1</v>
      </c>
      <c r="AC266">
        <v>1</v>
      </c>
      <c r="AD266">
        <v>1</v>
      </c>
    </row>
    <row r="267" spans="1:30" x14ac:dyDescent="0.2">
      <c r="A267">
        <v>136</v>
      </c>
      <c r="B267" t="s">
        <v>842</v>
      </c>
      <c r="C267">
        <v>200</v>
      </c>
      <c r="D267">
        <v>65</v>
      </c>
      <c r="E267" s="24">
        <v>42934.599097222221</v>
      </c>
      <c r="F267" s="24">
        <v>42934.599317129629</v>
      </c>
      <c r="G267">
        <v>18.899999999999999</v>
      </c>
      <c r="H267">
        <v>168</v>
      </c>
      <c r="I267">
        <v>27</v>
      </c>
      <c r="J267">
        <v>28500</v>
      </c>
      <c r="K267">
        <v>149</v>
      </c>
      <c r="L267">
        <v>306557</v>
      </c>
      <c r="M267">
        <v>64459</v>
      </c>
      <c r="N267">
        <v>372000</v>
      </c>
      <c r="O267">
        <v>2414450</v>
      </c>
      <c r="P267">
        <v>1519278</v>
      </c>
      <c r="Q267">
        <v>60570</v>
      </c>
      <c r="R267">
        <f>SUM(Table13[[#This Row],[htmlResponseBytes]:[otherResponseBytes]])</f>
        <v>4737314</v>
      </c>
      <c r="S267">
        <v>16</v>
      </c>
      <c r="T267">
        <v>4</v>
      </c>
      <c r="U267">
        <v>0</v>
      </c>
      <c r="V267">
        <v>1</v>
      </c>
      <c r="W267">
        <v>1</v>
      </c>
      <c r="X267">
        <v>1</v>
      </c>
      <c r="Y267">
        <v>0</v>
      </c>
      <c r="Z267">
        <v>1</v>
      </c>
      <c r="AA267">
        <v>1</v>
      </c>
      <c r="AB267">
        <v>1</v>
      </c>
      <c r="AC267">
        <v>0</v>
      </c>
      <c r="AD267">
        <v>1</v>
      </c>
    </row>
    <row r="268" spans="1:30" x14ac:dyDescent="0.2">
      <c r="A268">
        <v>280</v>
      </c>
      <c r="B268" t="s">
        <v>843</v>
      </c>
      <c r="C268">
        <v>200</v>
      </c>
      <c r="D268">
        <v>65</v>
      </c>
      <c r="E268" s="24">
        <v>42934.612280092595</v>
      </c>
      <c r="F268" s="24">
        <v>42934.612349537034</v>
      </c>
      <c r="G268">
        <v>5.85</v>
      </c>
      <c r="H268">
        <v>234</v>
      </c>
      <c r="I268">
        <v>72</v>
      </c>
      <c r="J268">
        <v>52947</v>
      </c>
      <c r="K268">
        <v>102</v>
      </c>
      <c r="L268">
        <v>151465</v>
      </c>
      <c r="M268">
        <v>150899</v>
      </c>
      <c r="N268">
        <v>546032</v>
      </c>
      <c r="O268">
        <v>1158667</v>
      </c>
      <c r="P268">
        <v>3399256</v>
      </c>
      <c r="Q268">
        <v>125101</v>
      </c>
      <c r="R268">
        <f>SUM(Table13[[#This Row],[htmlResponseBytes]:[otherResponseBytes]])</f>
        <v>5531420</v>
      </c>
      <c r="S268">
        <v>24</v>
      </c>
      <c r="T268">
        <v>7</v>
      </c>
      <c r="U268">
        <v>0</v>
      </c>
      <c r="V268">
        <v>1</v>
      </c>
      <c r="W268">
        <v>0</v>
      </c>
      <c r="X268">
        <v>0</v>
      </c>
      <c r="Y268">
        <v>0</v>
      </c>
      <c r="Z268">
        <v>1</v>
      </c>
      <c r="AA268">
        <v>1</v>
      </c>
      <c r="AB268">
        <v>1</v>
      </c>
      <c r="AC268">
        <v>0</v>
      </c>
      <c r="AD268">
        <v>1</v>
      </c>
    </row>
    <row r="269" spans="1:30" x14ac:dyDescent="0.2">
      <c r="A269">
        <v>303</v>
      </c>
      <c r="B269" t="s">
        <v>844</v>
      </c>
      <c r="C269">
        <v>200</v>
      </c>
      <c r="D269">
        <v>65</v>
      </c>
      <c r="E269" s="24">
        <v>42934.615046296298</v>
      </c>
      <c r="F269" s="24">
        <v>42934.615115740744</v>
      </c>
      <c r="G269">
        <v>5.57</v>
      </c>
      <c r="H269">
        <v>110</v>
      </c>
      <c r="I269">
        <v>50</v>
      </c>
      <c r="J269">
        <v>27972</v>
      </c>
      <c r="K269">
        <v>44</v>
      </c>
      <c r="L269">
        <v>512878</v>
      </c>
      <c r="M269">
        <v>1231</v>
      </c>
      <c r="N269" t="s">
        <v>56</v>
      </c>
      <c r="O269">
        <v>864686</v>
      </c>
      <c r="P269">
        <v>2094102</v>
      </c>
      <c r="Q269">
        <v>60038</v>
      </c>
      <c r="R269">
        <f>SUM(Table13[[#This Row],[htmlResponseBytes]:[otherResponseBytes]])</f>
        <v>3532935</v>
      </c>
      <c r="S269">
        <v>32</v>
      </c>
      <c r="T269" t="s">
        <v>56</v>
      </c>
      <c r="U269">
        <v>0</v>
      </c>
      <c r="V269">
        <v>1</v>
      </c>
      <c r="W269">
        <v>0</v>
      </c>
      <c r="X269">
        <v>0</v>
      </c>
      <c r="Y269">
        <v>0</v>
      </c>
      <c r="Z269">
        <v>1</v>
      </c>
      <c r="AA269">
        <v>1</v>
      </c>
      <c r="AB269">
        <v>1</v>
      </c>
      <c r="AC269">
        <v>1</v>
      </c>
      <c r="AD269">
        <v>1</v>
      </c>
    </row>
    <row r="270" spans="1:30" x14ac:dyDescent="0.2">
      <c r="A270">
        <v>310</v>
      </c>
      <c r="B270" t="s">
        <v>845</v>
      </c>
      <c r="C270">
        <v>200</v>
      </c>
      <c r="D270">
        <v>65</v>
      </c>
      <c r="E270" s="24">
        <v>42934.615682870368</v>
      </c>
      <c r="F270" s="24">
        <v>42934.615833333337</v>
      </c>
      <c r="G270">
        <v>12.25</v>
      </c>
      <c r="H270">
        <v>201</v>
      </c>
      <c r="I270">
        <v>52</v>
      </c>
      <c r="J270">
        <v>40655</v>
      </c>
      <c r="K270">
        <v>123</v>
      </c>
      <c r="L270">
        <v>890840</v>
      </c>
      <c r="M270">
        <v>333</v>
      </c>
      <c r="N270">
        <v>1513863</v>
      </c>
      <c r="O270">
        <v>1921304</v>
      </c>
      <c r="P270">
        <v>7118172</v>
      </c>
      <c r="Q270">
        <v>388908</v>
      </c>
      <c r="R270">
        <f>SUM(Table13[[#This Row],[htmlResponseBytes]:[otherResponseBytes]])</f>
        <v>11833420</v>
      </c>
      <c r="S270">
        <v>57</v>
      </c>
      <c r="T270">
        <v>12</v>
      </c>
      <c r="U270">
        <v>0</v>
      </c>
      <c r="V270">
        <v>0</v>
      </c>
      <c r="W270">
        <v>0</v>
      </c>
      <c r="X270">
        <v>1</v>
      </c>
      <c r="Y270">
        <v>0</v>
      </c>
      <c r="Z270">
        <v>1</v>
      </c>
      <c r="AA270">
        <v>1</v>
      </c>
      <c r="AB270">
        <v>1</v>
      </c>
      <c r="AC270">
        <v>0</v>
      </c>
      <c r="AD270">
        <v>1</v>
      </c>
    </row>
    <row r="271" spans="1:30" x14ac:dyDescent="0.2">
      <c r="A271">
        <v>329</v>
      </c>
      <c r="B271" t="s">
        <v>846</v>
      </c>
      <c r="C271">
        <v>200</v>
      </c>
      <c r="D271">
        <v>65</v>
      </c>
      <c r="E271" s="24">
        <v>42934.617743055554</v>
      </c>
      <c r="F271" s="24">
        <v>42934.617824074077</v>
      </c>
      <c r="G271">
        <v>7.21</v>
      </c>
      <c r="H271">
        <v>242</v>
      </c>
      <c r="I271">
        <v>68</v>
      </c>
      <c r="J271">
        <v>52394</v>
      </c>
      <c r="K271">
        <v>126</v>
      </c>
      <c r="L271">
        <v>115133</v>
      </c>
      <c r="M271">
        <v>693</v>
      </c>
      <c r="N271">
        <v>45524</v>
      </c>
      <c r="O271">
        <v>4342624</v>
      </c>
      <c r="P271">
        <v>1793763</v>
      </c>
      <c r="Q271">
        <v>104602</v>
      </c>
      <c r="R271">
        <f>SUM(Table13[[#This Row],[htmlResponseBytes]:[otherResponseBytes]])</f>
        <v>6402339</v>
      </c>
      <c r="S271">
        <v>53</v>
      </c>
      <c r="T271">
        <v>8</v>
      </c>
      <c r="U271">
        <v>0</v>
      </c>
      <c r="V271">
        <v>1</v>
      </c>
      <c r="W271">
        <v>0</v>
      </c>
      <c r="X271">
        <v>0</v>
      </c>
      <c r="Y271">
        <v>0</v>
      </c>
      <c r="Z271">
        <v>1</v>
      </c>
      <c r="AA271">
        <v>1</v>
      </c>
      <c r="AB271">
        <v>1</v>
      </c>
      <c r="AC271">
        <v>1</v>
      </c>
      <c r="AD271">
        <v>1</v>
      </c>
    </row>
    <row r="272" spans="1:30" x14ac:dyDescent="0.2">
      <c r="A272">
        <v>363</v>
      </c>
      <c r="B272" t="s">
        <v>847</v>
      </c>
      <c r="C272">
        <v>200</v>
      </c>
      <c r="D272">
        <v>65</v>
      </c>
      <c r="E272" s="24">
        <v>42934.621493055558</v>
      </c>
      <c r="F272" s="24">
        <v>42934.621550925927</v>
      </c>
      <c r="G272">
        <v>5.35</v>
      </c>
      <c r="H272">
        <v>94</v>
      </c>
      <c r="I272">
        <v>37</v>
      </c>
      <c r="J272">
        <v>20135</v>
      </c>
      <c r="K272">
        <v>62</v>
      </c>
      <c r="L272">
        <v>85761</v>
      </c>
      <c r="M272" t="s">
        <v>56</v>
      </c>
      <c r="N272">
        <v>494736</v>
      </c>
      <c r="O272">
        <v>706395</v>
      </c>
      <c r="P272">
        <v>2855497</v>
      </c>
      <c r="Q272">
        <v>8501</v>
      </c>
      <c r="R272">
        <f>SUM(Table13[[#This Row],[htmlResponseBytes]:[otherResponseBytes]])</f>
        <v>4150890</v>
      </c>
      <c r="S272">
        <v>31</v>
      </c>
      <c r="T272">
        <v>4</v>
      </c>
      <c r="U272">
        <v>0</v>
      </c>
      <c r="V272">
        <v>1</v>
      </c>
      <c r="W272">
        <v>0</v>
      </c>
      <c r="X272">
        <v>0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</row>
    <row r="273" spans="1:30" x14ac:dyDescent="0.2">
      <c r="A273">
        <v>503</v>
      </c>
      <c r="B273" t="s">
        <v>848</v>
      </c>
      <c r="C273">
        <v>200</v>
      </c>
      <c r="D273">
        <v>65</v>
      </c>
      <c r="E273" s="24">
        <v>42934.640590277777</v>
      </c>
      <c r="F273" s="24">
        <v>42934.640763888892</v>
      </c>
      <c r="G273">
        <v>15.7</v>
      </c>
      <c r="H273">
        <v>218</v>
      </c>
      <c r="I273">
        <v>57</v>
      </c>
      <c r="J273">
        <v>50525</v>
      </c>
      <c r="K273">
        <v>160</v>
      </c>
      <c r="L273">
        <v>1225170</v>
      </c>
      <c r="M273">
        <v>181037</v>
      </c>
      <c r="N273">
        <v>923232</v>
      </c>
      <c r="O273">
        <v>887599</v>
      </c>
      <c r="P273">
        <v>3651560</v>
      </c>
      <c r="Q273">
        <v>89933</v>
      </c>
      <c r="R273">
        <f>SUM(Table13[[#This Row],[htmlResponseBytes]:[otherResponseBytes]])</f>
        <v>6958531</v>
      </c>
      <c r="S273">
        <v>75</v>
      </c>
      <c r="T273">
        <v>6</v>
      </c>
      <c r="U273">
        <v>0</v>
      </c>
      <c r="V273">
        <v>1</v>
      </c>
      <c r="W273">
        <v>0</v>
      </c>
      <c r="X273">
        <v>0</v>
      </c>
      <c r="Y273">
        <v>0</v>
      </c>
      <c r="Z273">
        <v>1</v>
      </c>
      <c r="AA273">
        <v>1</v>
      </c>
      <c r="AB273">
        <v>1</v>
      </c>
      <c r="AC273">
        <v>1</v>
      </c>
      <c r="AD273">
        <v>1</v>
      </c>
    </row>
    <row r="274" spans="1:30" x14ac:dyDescent="0.2">
      <c r="A274">
        <v>544</v>
      </c>
      <c r="B274" t="s">
        <v>849</v>
      </c>
      <c r="C274">
        <v>200</v>
      </c>
      <c r="D274">
        <v>65</v>
      </c>
      <c r="E274" s="24">
        <v>42934.645891203705</v>
      </c>
      <c r="F274" s="24">
        <v>42934.645972222221</v>
      </c>
      <c r="G274">
        <v>6.94</v>
      </c>
      <c r="H274">
        <v>104</v>
      </c>
      <c r="I274">
        <v>33</v>
      </c>
      <c r="J274">
        <v>22623</v>
      </c>
      <c r="K274">
        <v>54</v>
      </c>
      <c r="L274">
        <v>188534</v>
      </c>
      <c r="M274" t="s">
        <v>56</v>
      </c>
      <c r="N274">
        <v>795999</v>
      </c>
      <c r="O274">
        <v>1286603</v>
      </c>
      <c r="P274">
        <v>3967518</v>
      </c>
      <c r="Q274">
        <v>18992</v>
      </c>
      <c r="R274">
        <f>SUM(Table13[[#This Row],[htmlResponseBytes]:[otherResponseBytes]])</f>
        <v>6257646</v>
      </c>
      <c r="S274">
        <v>23</v>
      </c>
      <c r="T274">
        <v>4</v>
      </c>
      <c r="U274">
        <v>0</v>
      </c>
      <c r="V274">
        <v>0</v>
      </c>
      <c r="W274">
        <v>0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</row>
    <row r="275" spans="1:30" x14ac:dyDescent="0.2">
      <c r="A275">
        <v>567</v>
      </c>
      <c r="B275" t="s">
        <v>850</v>
      </c>
      <c r="C275">
        <v>200</v>
      </c>
      <c r="D275">
        <v>65</v>
      </c>
      <c r="E275" s="24">
        <v>42934.647685185184</v>
      </c>
      <c r="F275" s="24">
        <v>42934.647858796299</v>
      </c>
      <c r="G275">
        <v>14.55</v>
      </c>
      <c r="H275">
        <v>136</v>
      </c>
      <c r="I275">
        <v>41</v>
      </c>
      <c r="J275">
        <v>38962</v>
      </c>
      <c r="K275">
        <v>68</v>
      </c>
      <c r="L275">
        <v>100700</v>
      </c>
      <c r="M275" t="s">
        <v>56</v>
      </c>
      <c r="N275">
        <v>1132654</v>
      </c>
      <c r="O275">
        <v>255422</v>
      </c>
      <c r="P275">
        <v>3602088</v>
      </c>
      <c r="Q275">
        <v>96048</v>
      </c>
      <c r="R275">
        <f>SUM(Table13[[#This Row],[htmlResponseBytes]:[otherResponseBytes]])</f>
        <v>5186912</v>
      </c>
      <c r="S275">
        <v>63</v>
      </c>
      <c r="T275">
        <v>5</v>
      </c>
      <c r="U275">
        <v>1</v>
      </c>
      <c r="V275">
        <v>1</v>
      </c>
      <c r="W275">
        <v>0</v>
      </c>
      <c r="X275">
        <v>0</v>
      </c>
      <c r="Y275">
        <v>1</v>
      </c>
      <c r="Z275">
        <v>1</v>
      </c>
      <c r="AA275">
        <v>1</v>
      </c>
      <c r="AB275">
        <v>1</v>
      </c>
      <c r="AC275">
        <v>0</v>
      </c>
      <c r="AD275">
        <v>1</v>
      </c>
    </row>
    <row r="276" spans="1:30" x14ac:dyDescent="0.2">
      <c r="A276">
        <v>583</v>
      </c>
      <c r="B276" t="s">
        <v>851</v>
      </c>
      <c r="C276">
        <v>200</v>
      </c>
      <c r="D276">
        <v>65</v>
      </c>
      <c r="E276" s="24">
        <v>42934.649548611109</v>
      </c>
      <c r="F276" s="24">
        <v>42934.649675925924</v>
      </c>
      <c r="G276">
        <v>11.27</v>
      </c>
      <c r="H276">
        <v>120</v>
      </c>
      <c r="I276">
        <v>43</v>
      </c>
      <c r="J276">
        <v>17593</v>
      </c>
      <c r="K276">
        <v>68</v>
      </c>
      <c r="L276">
        <v>73995</v>
      </c>
      <c r="M276" t="s">
        <v>56</v>
      </c>
      <c r="N276">
        <v>350733</v>
      </c>
      <c r="O276">
        <v>5899413</v>
      </c>
      <c r="P276">
        <v>2716720</v>
      </c>
      <c r="Q276">
        <v>59231</v>
      </c>
      <c r="R276">
        <f>SUM(Table13[[#This Row],[htmlResponseBytes]:[otherResponseBytes]])</f>
        <v>9100092</v>
      </c>
      <c r="S276">
        <v>27</v>
      </c>
      <c r="T276">
        <v>3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1</v>
      </c>
      <c r="AA276">
        <v>1</v>
      </c>
      <c r="AB276">
        <v>1</v>
      </c>
      <c r="AC276">
        <v>0</v>
      </c>
      <c r="AD276">
        <v>1</v>
      </c>
    </row>
    <row r="277" spans="1:30" x14ac:dyDescent="0.2">
      <c r="A277">
        <v>106</v>
      </c>
      <c r="B277" t="s">
        <v>852</v>
      </c>
      <c r="C277">
        <v>200</v>
      </c>
      <c r="D277">
        <v>64</v>
      </c>
      <c r="E277" s="24">
        <v>42934.596805555557</v>
      </c>
      <c r="F277" s="24">
        <v>42934.596851851849</v>
      </c>
      <c r="G277">
        <v>4.45</v>
      </c>
      <c r="H277">
        <v>94</v>
      </c>
      <c r="I277">
        <v>20</v>
      </c>
      <c r="J277">
        <v>16681</v>
      </c>
      <c r="K277">
        <v>66</v>
      </c>
      <c r="L277">
        <v>225756</v>
      </c>
      <c r="M277" t="s">
        <v>56</v>
      </c>
      <c r="N277">
        <v>532545</v>
      </c>
      <c r="O277">
        <v>945798</v>
      </c>
      <c r="P277">
        <v>1848265</v>
      </c>
      <c r="Q277">
        <v>115911</v>
      </c>
      <c r="R277">
        <f>SUM(Table13[[#This Row],[htmlResponseBytes]:[otherResponseBytes]])</f>
        <v>3668275</v>
      </c>
      <c r="S277">
        <v>23</v>
      </c>
      <c r="T277">
        <v>4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</v>
      </c>
      <c r="AA277">
        <v>1</v>
      </c>
      <c r="AB277">
        <v>1</v>
      </c>
      <c r="AC277">
        <v>0</v>
      </c>
      <c r="AD277">
        <v>1</v>
      </c>
    </row>
    <row r="278" spans="1:30" x14ac:dyDescent="0.2">
      <c r="A278">
        <v>193</v>
      </c>
      <c r="B278" t="s">
        <v>853</v>
      </c>
      <c r="C278">
        <v>200</v>
      </c>
      <c r="D278">
        <v>64</v>
      </c>
      <c r="E278" s="24">
        <v>42934.604675925926</v>
      </c>
      <c r="F278" s="24">
        <v>42934.604687500003</v>
      </c>
      <c r="G278">
        <v>1.61</v>
      </c>
      <c r="H278">
        <v>84</v>
      </c>
      <c r="I278">
        <v>9</v>
      </c>
      <c r="J278">
        <v>7354</v>
      </c>
      <c r="K278">
        <v>77</v>
      </c>
      <c r="L278">
        <v>184464</v>
      </c>
      <c r="M278" t="s">
        <v>56</v>
      </c>
      <c r="N278">
        <v>262983</v>
      </c>
      <c r="O278">
        <v>294740</v>
      </c>
      <c r="P278">
        <v>718860</v>
      </c>
      <c r="Q278">
        <v>57844</v>
      </c>
      <c r="R278">
        <f>SUM(Table13[[#This Row],[htmlResponseBytes]:[otherResponseBytes]])</f>
        <v>1518891</v>
      </c>
      <c r="S278">
        <v>8</v>
      </c>
      <c r="T278">
        <v>5</v>
      </c>
      <c r="U278">
        <v>0</v>
      </c>
      <c r="V278">
        <v>0</v>
      </c>
      <c r="W278">
        <v>0</v>
      </c>
      <c r="X278">
        <v>1</v>
      </c>
      <c r="Y278">
        <v>0</v>
      </c>
      <c r="Z278">
        <v>0</v>
      </c>
      <c r="AA278">
        <v>1</v>
      </c>
      <c r="AB278">
        <v>1</v>
      </c>
      <c r="AC278">
        <v>1</v>
      </c>
      <c r="AD278">
        <v>1</v>
      </c>
    </row>
    <row r="279" spans="1:30" x14ac:dyDescent="0.2">
      <c r="A279">
        <v>396</v>
      </c>
      <c r="B279" t="s">
        <v>854</v>
      </c>
      <c r="C279">
        <v>200</v>
      </c>
      <c r="D279">
        <v>64</v>
      </c>
      <c r="E279" s="24">
        <v>42934.623831018522</v>
      </c>
      <c r="F279" s="24">
        <v>42934.623912037037</v>
      </c>
      <c r="G279">
        <v>6.75</v>
      </c>
      <c r="H279">
        <v>158</v>
      </c>
      <c r="I279">
        <v>59</v>
      </c>
      <c r="J279">
        <v>39504</v>
      </c>
      <c r="K279">
        <v>31</v>
      </c>
      <c r="L279">
        <v>285828</v>
      </c>
      <c r="M279">
        <v>1438</v>
      </c>
      <c r="N279">
        <v>220930</v>
      </c>
      <c r="O279">
        <v>318622</v>
      </c>
      <c r="P279">
        <v>2488603</v>
      </c>
      <c r="Q279">
        <v>191012</v>
      </c>
      <c r="R279">
        <f>SUM(Table13[[#This Row],[htmlResponseBytes]:[otherResponseBytes]])</f>
        <v>3506433</v>
      </c>
      <c r="S279">
        <v>54</v>
      </c>
      <c r="T279">
        <v>4</v>
      </c>
      <c r="U279">
        <v>0</v>
      </c>
      <c r="V279">
        <v>1</v>
      </c>
      <c r="W279">
        <v>0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</row>
    <row r="280" spans="1:30" x14ac:dyDescent="0.2">
      <c r="A280">
        <v>442</v>
      </c>
      <c r="B280" t="s">
        <v>855</v>
      </c>
      <c r="C280">
        <v>200</v>
      </c>
      <c r="D280">
        <v>64</v>
      </c>
      <c r="E280" s="24">
        <v>42934.628275462965</v>
      </c>
      <c r="F280" s="24">
        <v>42934.628379629627</v>
      </c>
      <c r="G280">
        <v>9.7200000000000006</v>
      </c>
      <c r="H280">
        <v>235</v>
      </c>
      <c r="I280">
        <v>37</v>
      </c>
      <c r="J280">
        <v>55071</v>
      </c>
      <c r="K280">
        <v>181</v>
      </c>
      <c r="L280">
        <v>281593</v>
      </c>
      <c r="M280">
        <v>437</v>
      </c>
      <c r="N280">
        <v>111297</v>
      </c>
      <c r="O280">
        <v>1461366</v>
      </c>
      <c r="P280">
        <v>1090808</v>
      </c>
      <c r="Q280">
        <v>143480</v>
      </c>
      <c r="R280">
        <f>SUM(Table13[[#This Row],[htmlResponseBytes]:[otherResponseBytes]])</f>
        <v>3088981</v>
      </c>
      <c r="S280">
        <v>30</v>
      </c>
      <c r="T280">
        <v>5</v>
      </c>
      <c r="U280">
        <v>0</v>
      </c>
      <c r="V280">
        <v>1</v>
      </c>
      <c r="W280">
        <v>1</v>
      </c>
      <c r="X280">
        <v>0</v>
      </c>
      <c r="Y280">
        <v>0</v>
      </c>
      <c r="Z280">
        <v>0</v>
      </c>
      <c r="AA280">
        <v>1</v>
      </c>
      <c r="AB280">
        <v>1</v>
      </c>
      <c r="AC280">
        <v>1</v>
      </c>
      <c r="AD280">
        <v>1</v>
      </c>
    </row>
    <row r="281" spans="1:30" x14ac:dyDescent="0.2">
      <c r="A281">
        <v>571</v>
      </c>
      <c r="B281" t="s">
        <v>856</v>
      </c>
      <c r="C281">
        <v>200</v>
      </c>
      <c r="D281">
        <v>64</v>
      </c>
      <c r="E281" s="24">
        <v>42934.648078703707</v>
      </c>
      <c r="F281" s="24">
        <v>42934.6481712963</v>
      </c>
      <c r="G281">
        <v>8.0299999999999994</v>
      </c>
      <c r="H281">
        <v>58</v>
      </c>
      <c r="I281">
        <v>13</v>
      </c>
      <c r="J281">
        <v>9470</v>
      </c>
      <c r="K281">
        <v>39</v>
      </c>
      <c r="L281">
        <v>421629</v>
      </c>
      <c r="M281">
        <v>707</v>
      </c>
      <c r="N281">
        <v>829646</v>
      </c>
      <c r="O281">
        <v>917366</v>
      </c>
      <c r="P281">
        <v>2278128</v>
      </c>
      <c r="Q281">
        <v>74711</v>
      </c>
      <c r="R281">
        <f>SUM(Table13[[#This Row],[htmlResponseBytes]:[otherResponseBytes]])</f>
        <v>4522187</v>
      </c>
      <c r="S281">
        <v>19</v>
      </c>
      <c r="T281">
        <v>7</v>
      </c>
      <c r="U281">
        <v>1</v>
      </c>
      <c r="V281">
        <v>1</v>
      </c>
      <c r="W281">
        <v>1</v>
      </c>
      <c r="X281">
        <v>0</v>
      </c>
      <c r="Y281">
        <v>1</v>
      </c>
      <c r="Z281">
        <v>0</v>
      </c>
      <c r="AA281">
        <v>1</v>
      </c>
      <c r="AB281">
        <v>1</v>
      </c>
      <c r="AC281">
        <v>1</v>
      </c>
      <c r="AD281">
        <v>1</v>
      </c>
    </row>
    <row r="282" spans="1:30" x14ac:dyDescent="0.2">
      <c r="A282">
        <v>579</v>
      </c>
      <c r="B282" t="s">
        <v>857</v>
      </c>
      <c r="C282">
        <v>200</v>
      </c>
      <c r="D282">
        <v>64</v>
      </c>
      <c r="E282" s="24">
        <v>42934.649074074077</v>
      </c>
      <c r="F282" s="24">
        <v>42934.649259259262</v>
      </c>
      <c r="G282">
        <v>15.95</v>
      </c>
      <c r="H282">
        <v>233</v>
      </c>
      <c r="I282">
        <v>70</v>
      </c>
      <c r="J282">
        <v>60113</v>
      </c>
      <c r="K282">
        <v>116</v>
      </c>
      <c r="L282">
        <v>883034</v>
      </c>
      <c r="M282" t="s">
        <v>56</v>
      </c>
      <c r="N282">
        <v>268354</v>
      </c>
      <c r="O282">
        <v>1192616</v>
      </c>
      <c r="P282">
        <v>5691093</v>
      </c>
      <c r="Q282">
        <v>23809</v>
      </c>
      <c r="R282">
        <f>SUM(Table13[[#This Row],[htmlResponseBytes]:[otherResponseBytes]])</f>
        <v>8058906</v>
      </c>
      <c r="S282">
        <v>92</v>
      </c>
      <c r="T282">
        <v>2</v>
      </c>
      <c r="U282">
        <v>1</v>
      </c>
      <c r="V282">
        <v>1</v>
      </c>
      <c r="W282">
        <v>0</v>
      </c>
      <c r="X282">
        <v>0</v>
      </c>
      <c r="Y282">
        <v>1</v>
      </c>
      <c r="Z282">
        <v>0</v>
      </c>
      <c r="AA282">
        <v>0</v>
      </c>
      <c r="AB282">
        <v>1</v>
      </c>
      <c r="AC282">
        <v>1</v>
      </c>
      <c r="AD282">
        <v>1</v>
      </c>
    </row>
    <row r="283" spans="1:30" x14ac:dyDescent="0.2">
      <c r="A283">
        <v>601</v>
      </c>
      <c r="B283" t="s">
        <v>858</v>
      </c>
      <c r="C283">
        <v>200</v>
      </c>
      <c r="D283">
        <v>64</v>
      </c>
      <c r="E283" s="24">
        <v>42934.651701388888</v>
      </c>
      <c r="F283" s="24">
        <v>42934.651932870373</v>
      </c>
      <c r="G283">
        <v>19.489999999999998</v>
      </c>
      <c r="H283">
        <v>95</v>
      </c>
      <c r="I283">
        <v>24</v>
      </c>
      <c r="J283">
        <v>25180</v>
      </c>
      <c r="K283">
        <v>66</v>
      </c>
      <c r="L283">
        <v>150626</v>
      </c>
      <c r="M283">
        <v>674</v>
      </c>
      <c r="N283">
        <v>707862</v>
      </c>
      <c r="O283">
        <v>1059016</v>
      </c>
      <c r="P283">
        <v>4535481</v>
      </c>
      <c r="Q283">
        <v>24999</v>
      </c>
      <c r="R283">
        <f>SUM(Table13[[#This Row],[htmlResponseBytes]:[otherResponseBytes]])</f>
        <v>6478658</v>
      </c>
      <c r="S283">
        <v>48</v>
      </c>
      <c r="T283">
        <v>5</v>
      </c>
      <c r="U283">
        <v>1</v>
      </c>
      <c r="V283">
        <v>0</v>
      </c>
      <c r="W283">
        <v>0</v>
      </c>
      <c r="X283">
        <v>0</v>
      </c>
      <c r="Y283">
        <v>1</v>
      </c>
      <c r="Z283">
        <v>1</v>
      </c>
      <c r="AA283">
        <v>1</v>
      </c>
      <c r="AB283">
        <v>1</v>
      </c>
      <c r="AC283">
        <v>0</v>
      </c>
      <c r="AD283">
        <v>1</v>
      </c>
    </row>
    <row r="284" spans="1:30" x14ac:dyDescent="0.2">
      <c r="A284">
        <v>604</v>
      </c>
      <c r="B284" t="s">
        <v>859</v>
      </c>
      <c r="C284">
        <v>200</v>
      </c>
      <c r="D284">
        <v>64</v>
      </c>
      <c r="E284" s="24">
        <v>42934.65252314815</v>
      </c>
      <c r="F284" s="24">
        <v>42934.652615740742</v>
      </c>
      <c r="G284">
        <v>8.67</v>
      </c>
      <c r="H284">
        <v>175</v>
      </c>
      <c r="I284">
        <v>63</v>
      </c>
      <c r="J284">
        <v>50795</v>
      </c>
      <c r="K284">
        <v>43</v>
      </c>
      <c r="L284">
        <v>251289</v>
      </c>
      <c r="M284" t="s">
        <v>56</v>
      </c>
      <c r="N284">
        <v>13348</v>
      </c>
      <c r="O284">
        <v>752003</v>
      </c>
      <c r="P284">
        <v>892136</v>
      </c>
      <c r="Q284">
        <v>132673</v>
      </c>
      <c r="R284">
        <f>SUM(Table13[[#This Row],[htmlResponseBytes]:[otherResponseBytes]])</f>
        <v>2041449</v>
      </c>
      <c r="S284">
        <v>23</v>
      </c>
      <c r="T284">
        <v>4</v>
      </c>
      <c r="U284">
        <v>0</v>
      </c>
      <c r="V284">
        <v>1</v>
      </c>
      <c r="W284">
        <v>0</v>
      </c>
      <c r="X284">
        <v>0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</row>
    <row r="285" spans="1:30" x14ac:dyDescent="0.2">
      <c r="A285">
        <v>607</v>
      </c>
      <c r="B285" t="s">
        <v>860</v>
      </c>
      <c r="C285">
        <v>200</v>
      </c>
      <c r="D285">
        <v>64</v>
      </c>
      <c r="E285" s="24">
        <v>42934.652696759258</v>
      </c>
      <c r="F285" s="24">
        <v>42934.652708333335</v>
      </c>
      <c r="G285">
        <v>1.59</v>
      </c>
      <c r="H285">
        <v>37</v>
      </c>
      <c r="I285">
        <v>6</v>
      </c>
      <c r="J285">
        <v>6988</v>
      </c>
      <c r="K285">
        <v>31</v>
      </c>
      <c r="L285">
        <v>46688</v>
      </c>
      <c r="M285">
        <v>267</v>
      </c>
      <c r="N285">
        <v>777117</v>
      </c>
      <c r="O285">
        <v>321240</v>
      </c>
      <c r="P285">
        <v>343924</v>
      </c>
      <c r="Q285">
        <v>874</v>
      </c>
      <c r="R285">
        <f>SUM(Table13[[#This Row],[htmlResponseBytes]:[otherResponseBytes]])</f>
        <v>1490110</v>
      </c>
      <c r="S285">
        <v>6</v>
      </c>
      <c r="T285">
        <v>7</v>
      </c>
      <c r="U285">
        <v>1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1</v>
      </c>
      <c r="AB285">
        <v>1</v>
      </c>
      <c r="AC285">
        <v>0</v>
      </c>
      <c r="AD285">
        <v>1</v>
      </c>
    </row>
    <row r="286" spans="1:30" x14ac:dyDescent="0.2">
      <c r="A286">
        <v>36</v>
      </c>
      <c r="B286" t="s">
        <v>861</v>
      </c>
      <c r="C286">
        <v>200</v>
      </c>
      <c r="D286">
        <v>63</v>
      </c>
      <c r="E286" s="24">
        <v>42934.590752314813</v>
      </c>
      <c r="F286" s="24">
        <v>42934.590879629628</v>
      </c>
      <c r="G286">
        <v>10.42</v>
      </c>
      <c r="H286">
        <v>234</v>
      </c>
      <c r="I286">
        <v>62</v>
      </c>
      <c r="J286">
        <v>57572</v>
      </c>
      <c r="K286">
        <v>140</v>
      </c>
      <c r="L286">
        <v>625182</v>
      </c>
      <c r="M286">
        <v>560901</v>
      </c>
      <c r="N286">
        <v>1597656</v>
      </c>
      <c r="O286">
        <v>963527</v>
      </c>
      <c r="P286">
        <v>3872007</v>
      </c>
      <c r="Q286">
        <v>20223</v>
      </c>
      <c r="R286">
        <f>SUM(Table13[[#This Row],[htmlResponseBytes]:[otherResponseBytes]])</f>
        <v>7639496</v>
      </c>
      <c r="S286">
        <v>64</v>
      </c>
      <c r="T286">
        <v>4</v>
      </c>
      <c r="U286">
        <v>0</v>
      </c>
      <c r="V286">
        <v>1</v>
      </c>
      <c r="W286">
        <v>1</v>
      </c>
      <c r="X286">
        <v>0</v>
      </c>
      <c r="Y286">
        <v>0</v>
      </c>
      <c r="Z286">
        <v>0</v>
      </c>
      <c r="AA286">
        <v>1</v>
      </c>
      <c r="AB286">
        <v>1</v>
      </c>
      <c r="AC286">
        <v>1</v>
      </c>
      <c r="AD286">
        <v>1</v>
      </c>
    </row>
    <row r="287" spans="1:30" x14ac:dyDescent="0.2">
      <c r="A287">
        <v>71</v>
      </c>
      <c r="B287" t="s">
        <v>862</v>
      </c>
      <c r="C287">
        <v>200</v>
      </c>
      <c r="D287">
        <v>63</v>
      </c>
      <c r="E287" s="24">
        <v>42934.5934375</v>
      </c>
      <c r="F287" s="24">
        <v>42934.593541666669</v>
      </c>
      <c r="G287">
        <v>8.83</v>
      </c>
      <c r="H287">
        <v>135</v>
      </c>
      <c r="I287">
        <v>40</v>
      </c>
      <c r="J287">
        <v>26828</v>
      </c>
      <c r="K287">
        <v>45</v>
      </c>
      <c r="L287">
        <v>472949</v>
      </c>
      <c r="M287" t="s">
        <v>56</v>
      </c>
      <c r="N287">
        <v>448279</v>
      </c>
      <c r="O287">
        <v>410959</v>
      </c>
      <c r="P287">
        <v>2219833</v>
      </c>
      <c r="Q287">
        <v>22769</v>
      </c>
      <c r="R287">
        <f>SUM(Table13[[#This Row],[htmlResponseBytes]:[otherResponseBytes]])</f>
        <v>3574789</v>
      </c>
      <c r="S287">
        <v>42</v>
      </c>
      <c r="T287">
        <v>5</v>
      </c>
      <c r="U287">
        <v>0</v>
      </c>
      <c r="V287">
        <v>0</v>
      </c>
      <c r="W287">
        <v>0</v>
      </c>
      <c r="X287">
        <v>1</v>
      </c>
      <c r="Y287">
        <v>1</v>
      </c>
      <c r="Z287">
        <v>0</v>
      </c>
      <c r="AA287">
        <v>1</v>
      </c>
      <c r="AB287">
        <v>1</v>
      </c>
      <c r="AC287">
        <v>1</v>
      </c>
      <c r="AD287">
        <v>1</v>
      </c>
    </row>
    <row r="288" spans="1:30" x14ac:dyDescent="0.2">
      <c r="A288">
        <v>117</v>
      </c>
      <c r="B288" t="s">
        <v>863</v>
      </c>
      <c r="C288">
        <v>200</v>
      </c>
      <c r="D288">
        <v>63</v>
      </c>
      <c r="E288" s="24">
        <v>42934.597546296296</v>
      </c>
      <c r="F288" s="24">
        <v>42934.597581018519</v>
      </c>
      <c r="G288">
        <v>2.72</v>
      </c>
      <c r="H288">
        <v>45</v>
      </c>
      <c r="I288">
        <v>7</v>
      </c>
      <c r="J288">
        <v>9673</v>
      </c>
      <c r="K288">
        <v>36</v>
      </c>
      <c r="L288">
        <v>50212</v>
      </c>
      <c r="M288" t="s">
        <v>56</v>
      </c>
      <c r="N288">
        <v>269244</v>
      </c>
      <c r="O288">
        <v>791742</v>
      </c>
      <c r="P288">
        <v>878858</v>
      </c>
      <c r="Q288">
        <v>1474</v>
      </c>
      <c r="R288">
        <f>SUM(Table13[[#This Row],[htmlResponseBytes]:[otherResponseBytes]])</f>
        <v>1991530</v>
      </c>
      <c r="S288">
        <v>13</v>
      </c>
      <c r="T288">
        <v>5</v>
      </c>
      <c r="U288">
        <v>0</v>
      </c>
      <c r="V288">
        <v>0</v>
      </c>
      <c r="W288">
        <v>1</v>
      </c>
      <c r="X288">
        <v>0</v>
      </c>
      <c r="Y288">
        <v>0</v>
      </c>
      <c r="Z288">
        <v>1</v>
      </c>
      <c r="AA288">
        <v>1</v>
      </c>
      <c r="AB288">
        <v>1</v>
      </c>
      <c r="AC288">
        <v>0</v>
      </c>
      <c r="AD288">
        <v>1</v>
      </c>
    </row>
    <row r="289" spans="1:30" x14ac:dyDescent="0.2">
      <c r="A289">
        <v>153</v>
      </c>
      <c r="B289" t="s">
        <v>864</v>
      </c>
      <c r="C289">
        <v>200</v>
      </c>
      <c r="D289">
        <v>63</v>
      </c>
      <c r="E289" s="24">
        <v>42934.600497685184</v>
      </c>
      <c r="F289" s="24">
        <v>42934.600578703707</v>
      </c>
      <c r="G289">
        <v>6.93</v>
      </c>
      <c r="H289">
        <v>161</v>
      </c>
      <c r="I289">
        <v>60</v>
      </c>
      <c r="J289">
        <v>40369</v>
      </c>
      <c r="K289">
        <v>32</v>
      </c>
      <c r="L289">
        <v>286950</v>
      </c>
      <c r="M289">
        <v>1493</v>
      </c>
      <c r="N289">
        <v>220941</v>
      </c>
      <c r="O289">
        <v>326426</v>
      </c>
      <c r="P289">
        <v>2511180</v>
      </c>
      <c r="Q289">
        <v>192994</v>
      </c>
      <c r="R289">
        <f>SUM(Table13[[#This Row],[htmlResponseBytes]:[otherResponseBytes]])</f>
        <v>3539984</v>
      </c>
      <c r="S289">
        <v>56</v>
      </c>
      <c r="T289">
        <v>4</v>
      </c>
      <c r="U289">
        <v>0</v>
      </c>
      <c r="V289">
        <v>1</v>
      </c>
      <c r="W289">
        <v>0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>
        <v>1</v>
      </c>
    </row>
    <row r="290" spans="1:30" x14ac:dyDescent="0.2">
      <c r="A290">
        <v>276</v>
      </c>
      <c r="B290" t="s">
        <v>865</v>
      </c>
      <c r="C290">
        <v>200</v>
      </c>
      <c r="D290">
        <v>63</v>
      </c>
      <c r="E290" s="24">
        <v>42934.611863425926</v>
      </c>
      <c r="F290" s="24">
        <v>42934.611979166664</v>
      </c>
      <c r="G290">
        <v>9.6</v>
      </c>
      <c r="H290">
        <v>243</v>
      </c>
      <c r="I290">
        <v>86</v>
      </c>
      <c r="J290">
        <v>61486</v>
      </c>
      <c r="K290">
        <v>84</v>
      </c>
      <c r="L290">
        <v>103999</v>
      </c>
      <c r="M290" t="s">
        <v>56</v>
      </c>
      <c r="N290">
        <v>4211821</v>
      </c>
      <c r="O290">
        <v>495290</v>
      </c>
      <c r="P290">
        <v>2756445</v>
      </c>
      <c r="Q290">
        <v>138651</v>
      </c>
      <c r="R290">
        <f>SUM(Table13[[#This Row],[htmlResponseBytes]:[otherResponseBytes]])</f>
        <v>7706206</v>
      </c>
      <c r="S290">
        <v>53</v>
      </c>
      <c r="T290">
        <v>6</v>
      </c>
      <c r="U290">
        <v>0</v>
      </c>
      <c r="V290">
        <v>1</v>
      </c>
      <c r="W290">
        <v>0</v>
      </c>
      <c r="X290">
        <v>0</v>
      </c>
      <c r="Y290">
        <v>1</v>
      </c>
      <c r="Z290">
        <v>1</v>
      </c>
      <c r="AA290">
        <v>1</v>
      </c>
      <c r="AB290">
        <v>1</v>
      </c>
      <c r="AC290">
        <v>0</v>
      </c>
      <c r="AD290">
        <v>1</v>
      </c>
    </row>
    <row r="291" spans="1:30" x14ac:dyDescent="0.2">
      <c r="A291">
        <v>281</v>
      </c>
      <c r="B291" t="s">
        <v>866</v>
      </c>
      <c r="C291">
        <v>200</v>
      </c>
      <c r="D291">
        <v>63</v>
      </c>
      <c r="E291" s="24">
        <v>42934.612349537034</v>
      </c>
      <c r="F291" s="24">
        <v>42934.61246527778</v>
      </c>
      <c r="G291">
        <v>10.07</v>
      </c>
      <c r="H291">
        <v>244</v>
      </c>
      <c r="I291">
        <v>82</v>
      </c>
      <c r="J291">
        <v>44305</v>
      </c>
      <c r="K291">
        <v>46</v>
      </c>
      <c r="L291">
        <v>207724</v>
      </c>
      <c r="M291" t="s">
        <v>56</v>
      </c>
      <c r="N291">
        <v>67228</v>
      </c>
      <c r="O291">
        <v>808607</v>
      </c>
      <c r="P291">
        <v>978272</v>
      </c>
      <c r="Q291">
        <v>143252</v>
      </c>
      <c r="R291">
        <f>SUM(Table13[[#This Row],[htmlResponseBytes]:[otherResponseBytes]])</f>
        <v>2205083</v>
      </c>
      <c r="S291">
        <v>32</v>
      </c>
      <c r="T291">
        <v>2</v>
      </c>
      <c r="U291">
        <v>0</v>
      </c>
      <c r="V291">
        <v>1</v>
      </c>
      <c r="W291">
        <v>0</v>
      </c>
      <c r="X291">
        <v>0</v>
      </c>
      <c r="Y291">
        <v>0</v>
      </c>
      <c r="Z291">
        <v>1</v>
      </c>
      <c r="AA291">
        <v>1</v>
      </c>
      <c r="AB291">
        <v>1</v>
      </c>
      <c r="AC291">
        <v>0</v>
      </c>
      <c r="AD291">
        <v>1</v>
      </c>
    </row>
    <row r="292" spans="1:30" x14ac:dyDescent="0.2">
      <c r="A292">
        <v>287</v>
      </c>
      <c r="B292" t="s">
        <v>867</v>
      </c>
      <c r="C292">
        <v>200</v>
      </c>
      <c r="D292">
        <v>63</v>
      </c>
      <c r="E292" s="24">
        <v>42934.612835648149</v>
      </c>
      <c r="F292" s="24">
        <v>42934.612928240742</v>
      </c>
      <c r="G292">
        <v>7.63</v>
      </c>
      <c r="H292">
        <v>134</v>
      </c>
      <c r="I292">
        <v>53</v>
      </c>
      <c r="J292">
        <v>33056</v>
      </c>
      <c r="K292">
        <v>52</v>
      </c>
      <c r="L292">
        <v>109224</v>
      </c>
      <c r="M292">
        <v>104911</v>
      </c>
      <c r="N292">
        <v>266488</v>
      </c>
      <c r="O292">
        <v>946290</v>
      </c>
      <c r="P292">
        <v>1459790</v>
      </c>
      <c r="Q292">
        <v>20644</v>
      </c>
      <c r="R292">
        <f>SUM(Table13[[#This Row],[htmlResponseBytes]:[otherResponseBytes]])</f>
        <v>2907347</v>
      </c>
      <c r="S292">
        <v>54</v>
      </c>
      <c r="T292">
        <v>2</v>
      </c>
      <c r="U292">
        <v>0</v>
      </c>
      <c r="V292">
        <v>1</v>
      </c>
      <c r="W292">
        <v>0</v>
      </c>
      <c r="X292">
        <v>0</v>
      </c>
      <c r="Y292">
        <v>1</v>
      </c>
      <c r="Z292">
        <v>1</v>
      </c>
      <c r="AA292">
        <v>1</v>
      </c>
      <c r="AB292">
        <v>1</v>
      </c>
      <c r="AC292">
        <v>0</v>
      </c>
      <c r="AD292">
        <v>1</v>
      </c>
    </row>
    <row r="293" spans="1:30" x14ac:dyDescent="0.2">
      <c r="A293">
        <v>295</v>
      </c>
      <c r="B293" t="s">
        <v>868</v>
      </c>
      <c r="C293">
        <v>200</v>
      </c>
      <c r="D293">
        <v>63</v>
      </c>
      <c r="E293" s="24">
        <v>42934.613668981481</v>
      </c>
      <c r="F293" s="24">
        <v>42934.613703703704</v>
      </c>
      <c r="G293">
        <v>2.76</v>
      </c>
      <c r="H293">
        <v>73</v>
      </c>
      <c r="I293">
        <v>16</v>
      </c>
      <c r="J293">
        <v>11131</v>
      </c>
      <c r="K293">
        <v>55</v>
      </c>
      <c r="L293">
        <v>96226</v>
      </c>
      <c r="M293" t="s">
        <v>56</v>
      </c>
      <c r="N293">
        <v>456682</v>
      </c>
      <c r="O293">
        <v>1492906</v>
      </c>
      <c r="P293">
        <v>551210</v>
      </c>
      <c r="Q293">
        <v>188403</v>
      </c>
      <c r="R293">
        <f>SUM(Table13[[#This Row],[htmlResponseBytes]:[otherResponseBytes]])</f>
        <v>2785427</v>
      </c>
      <c r="S293">
        <v>12</v>
      </c>
      <c r="T293">
        <v>8</v>
      </c>
      <c r="U293">
        <v>0</v>
      </c>
      <c r="V293">
        <v>1</v>
      </c>
      <c r="W293">
        <v>0</v>
      </c>
      <c r="X293">
        <v>0</v>
      </c>
      <c r="Y293">
        <v>0</v>
      </c>
      <c r="Z293">
        <v>1</v>
      </c>
      <c r="AA293">
        <v>1</v>
      </c>
      <c r="AB293">
        <v>1</v>
      </c>
      <c r="AC293">
        <v>0</v>
      </c>
      <c r="AD293">
        <v>1</v>
      </c>
    </row>
    <row r="294" spans="1:30" x14ac:dyDescent="0.2">
      <c r="A294">
        <v>322</v>
      </c>
      <c r="B294" t="s">
        <v>869</v>
      </c>
      <c r="C294">
        <v>200</v>
      </c>
      <c r="D294">
        <v>63</v>
      </c>
      <c r="E294" s="24">
        <v>42934.616782407407</v>
      </c>
      <c r="F294" s="24">
        <v>42934.616956018515</v>
      </c>
      <c r="G294">
        <v>15.36</v>
      </c>
      <c r="H294">
        <v>241</v>
      </c>
      <c r="I294">
        <v>91</v>
      </c>
      <c r="J294">
        <v>127770</v>
      </c>
      <c r="K294">
        <v>81</v>
      </c>
      <c r="L294">
        <v>182060</v>
      </c>
      <c r="M294">
        <v>958146</v>
      </c>
      <c r="N294">
        <v>152127</v>
      </c>
      <c r="O294">
        <v>859398</v>
      </c>
      <c r="P294">
        <v>3209059</v>
      </c>
      <c r="Q294">
        <v>85391</v>
      </c>
      <c r="R294">
        <f>SUM(Table13[[#This Row],[htmlResponseBytes]:[otherResponseBytes]])</f>
        <v>5446181</v>
      </c>
      <c r="S294">
        <v>73</v>
      </c>
      <c r="T294">
        <v>5</v>
      </c>
      <c r="U294">
        <v>0</v>
      </c>
      <c r="V294">
        <v>1</v>
      </c>
      <c r="W294">
        <v>0</v>
      </c>
      <c r="X294">
        <v>0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1</v>
      </c>
    </row>
    <row r="295" spans="1:30" x14ac:dyDescent="0.2">
      <c r="A295">
        <v>345</v>
      </c>
      <c r="B295" t="s">
        <v>870</v>
      </c>
      <c r="C295">
        <v>200</v>
      </c>
      <c r="D295">
        <v>63</v>
      </c>
      <c r="E295" s="24">
        <v>42934.619328703702</v>
      </c>
      <c r="F295" s="24">
        <v>42934.619490740741</v>
      </c>
      <c r="G295">
        <v>13.54</v>
      </c>
      <c r="H295">
        <v>223</v>
      </c>
      <c r="I295">
        <v>50</v>
      </c>
      <c r="J295">
        <v>63966</v>
      </c>
      <c r="K295">
        <v>114</v>
      </c>
      <c r="L295">
        <v>292565</v>
      </c>
      <c r="M295">
        <v>274237</v>
      </c>
      <c r="N295">
        <v>608050</v>
      </c>
      <c r="O295">
        <v>729699</v>
      </c>
      <c r="P295">
        <v>3321224</v>
      </c>
      <c r="Q295">
        <v>28783</v>
      </c>
      <c r="R295">
        <f>SUM(Table13[[#This Row],[htmlResponseBytes]:[otherResponseBytes]])</f>
        <v>5254558</v>
      </c>
      <c r="S295">
        <v>92</v>
      </c>
      <c r="T295">
        <v>7</v>
      </c>
      <c r="U295">
        <v>0</v>
      </c>
      <c r="V295">
        <v>1</v>
      </c>
      <c r="W295">
        <v>0</v>
      </c>
      <c r="X295">
        <v>0</v>
      </c>
      <c r="Y295">
        <v>0</v>
      </c>
      <c r="Z295">
        <v>1</v>
      </c>
      <c r="AA295">
        <v>1</v>
      </c>
      <c r="AB295">
        <v>1</v>
      </c>
      <c r="AC295">
        <v>0</v>
      </c>
      <c r="AD295">
        <v>1</v>
      </c>
    </row>
    <row r="296" spans="1:30" x14ac:dyDescent="0.2">
      <c r="A296">
        <v>401</v>
      </c>
      <c r="B296" t="s">
        <v>871</v>
      </c>
      <c r="C296">
        <v>200</v>
      </c>
      <c r="D296">
        <v>63</v>
      </c>
      <c r="E296" s="24">
        <v>42934.62431712963</v>
      </c>
      <c r="F296" s="24">
        <v>42934.624386574076</v>
      </c>
      <c r="G296">
        <v>5.83</v>
      </c>
      <c r="H296">
        <v>114</v>
      </c>
      <c r="I296">
        <v>55</v>
      </c>
      <c r="J296">
        <v>24703</v>
      </c>
      <c r="K296">
        <v>32</v>
      </c>
      <c r="L296">
        <v>156208</v>
      </c>
      <c r="M296" t="s">
        <v>56</v>
      </c>
      <c r="N296">
        <v>968585</v>
      </c>
      <c r="O296">
        <v>712708</v>
      </c>
      <c r="P296">
        <v>820795</v>
      </c>
      <c r="Q296">
        <v>17931</v>
      </c>
      <c r="R296">
        <f>SUM(Table13[[#This Row],[htmlResponseBytes]:[otherResponseBytes]])</f>
        <v>2676227</v>
      </c>
      <c r="S296">
        <v>28</v>
      </c>
      <c r="T296">
        <v>3</v>
      </c>
      <c r="U296">
        <v>0</v>
      </c>
      <c r="V296">
        <v>1</v>
      </c>
      <c r="W296">
        <v>0</v>
      </c>
      <c r="X296">
        <v>0</v>
      </c>
      <c r="Y296">
        <v>0</v>
      </c>
      <c r="Z296">
        <v>1</v>
      </c>
      <c r="AA296">
        <v>1</v>
      </c>
      <c r="AB296">
        <v>1</v>
      </c>
      <c r="AC296">
        <v>0</v>
      </c>
      <c r="AD296">
        <v>1</v>
      </c>
    </row>
    <row r="297" spans="1:30" x14ac:dyDescent="0.2">
      <c r="A297">
        <v>451</v>
      </c>
      <c r="B297" t="s">
        <v>872</v>
      </c>
      <c r="C297">
        <v>200</v>
      </c>
      <c r="D297">
        <v>63</v>
      </c>
      <c r="E297" s="24">
        <v>42934.629236111112</v>
      </c>
      <c r="F297" s="24">
        <v>42934.629328703704</v>
      </c>
      <c r="G297">
        <v>7.87</v>
      </c>
      <c r="H297">
        <v>41</v>
      </c>
      <c r="I297">
        <v>4</v>
      </c>
      <c r="J297">
        <v>4227</v>
      </c>
      <c r="K297">
        <v>38</v>
      </c>
      <c r="L297">
        <v>2793</v>
      </c>
      <c r="M297" t="s">
        <v>56</v>
      </c>
      <c r="N297">
        <v>1046240</v>
      </c>
      <c r="O297">
        <v>511635</v>
      </c>
      <c r="P297">
        <v>4579158</v>
      </c>
      <c r="Q297">
        <v>166</v>
      </c>
      <c r="R297">
        <f>SUM(Table13[[#This Row],[htmlResponseBytes]:[otherResponseBytes]])</f>
        <v>6139992</v>
      </c>
      <c r="S297">
        <v>15</v>
      </c>
      <c r="T297">
        <v>7</v>
      </c>
      <c r="U297">
        <v>0</v>
      </c>
      <c r="V297">
        <v>0</v>
      </c>
      <c r="W297">
        <v>0</v>
      </c>
      <c r="X297">
        <v>1</v>
      </c>
      <c r="Y297">
        <v>0</v>
      </c>
      <c r="Z297">
        <v>1</v>
      </c>
      <c r="AA297">
        <v>1</v>
      </c>
      <c r="AB297">
        <v>0</v>
      </c>
      <c r="AC297">
        <v>1</v>
      </c>
      <c r="AD297">
        <v>1</v>
      </c>
    </row>
    <row r="298" spans="1:30" x14ac:dyDescent="0.2">
      <c r="A298">
        <v>563</v>
      </c>
      <c r="B298" t="s">
        <v>873</v>
      </c>
      <c r="C298">
        <v>200</v>
      </c>
      <c r="D298">
        <v>63</v>
      </c>
      <c r="E298" s="24">
        <v>42934.647546296299</v>
      </c>
      <c r="F298" s="24">
        <v>42934.647604166668</v>
      </c>
      <c r="G298">
        <v>4.7300000000000004</v>
      </c>
      <c r="H298">
        <v>94</v>
      </c>
      <c r="I298">
        <v>25</v>
      </c>
      <c r="J298">
        <v>13873</v>
      </c>
      <c r="K298">
        <v>75</v>
      </c>
      <c r="L298">
        <v>40910</v>
      </c>
      <c r="M298" t="s">
        <v>56</v>
      </c>
      <c r="N298">
        <v>503437</v>
      </c>
      <c r="O298">
        <v>388817</v>
      </c>
      <c r="P298">
        <v>1254148</v>
      </c>
      <c r="Q298">
        <v>9707</v>
      </c>
      <c r="R298">
        <f>SUM(Table13[[#This Row],[htmlResponseBytes]:[otherResponseBytes]])</f>
        <v>2197019</v>
      </c>
      <c r="S298">
        <v>32</v>
      </c>
      <c r="T298">
        <v>19</v>
      </c>
      <c r="U298">
        <v>1</v>
      </c>
      <c r="V298">
        <v>1</v>
      </c>
      <c r="W298">
        <v>0</v>
      </c>
      <c r="X298">
        <v>1</v>
      </c>
      <c r="Y298">
        <v>0</v>
      </c>
      <c r="Z298">
        <v>1</v>
      </c>
      <c r="AA298">
        <v>1</v>
      </c>
      <c r="AB298">
        <v>1</v>
      </c>
      <c r="AC298">
        <v>1</v>
      </c>
      <c r="AD298">
        <v>1</v>
      </c>
    </row>
    <row r="299" spans="1:30" x14ac:dyDescent="0.2">
      <c r="A299">
        <v>591</v>
      </c>
      <c r="B299" t="s">
        <v>874</v>
      </c>
      <c r="C299">
        <v>200</v>
      </c>
      <c r="D299">
        <v>63</v>
      </c>
      <c r="E299" s="24">
        <v>42934.650405092594</v>
      </c>
      <c r="F299" s="24">
        <v>42934.650601851848</v>
      </c>
      <c r="G299">
        <v>16.71</v>
      </c>
      <c r="H299">
        <v>234</v>
      </c>
      <c r="I299">
        <v>78</v>
      </c>
      <c r="J299">
        <v>60100</v>
      </c>
      <c r="K299">
        <v>116</v>
      </c>
      <c r="L299">
        <v>279306</v>
      </c>
      <c r="M299" t="s">
        <v>56</v>
      </c>
      <c r="N299">
        <v>549904</v>
      </c>
      <c r="O299">
        <v>1189186</v>
      </c>
      <c r="P299">
        <v>3996685</v>
      </c>
      <c r="Q299">
        <v>38813</v>
      </c>
      <c r="R299">
        <f>SUM(Table13[[#This Row],[htmlResponseBytes]:[otherResponseBytes]])</f>
        <v>6053894</v>
      </c>
      <c r="S299">
        <v>66</v>
      </c>
      <c r="T299">
        <v>1</v>
      </c>
      <c r="U299">
        <v>1</v>
      </c>
      <c r="V299">
        <v>1</v>
      </c>
      <c r="W299">
        <v>0</v>
      </c>
      <c r="X299">
        <v>0</v>
      </c>
      <c r="Y299">
        <v>0</v>
      </c>
      <c r="Z299">
        <v>0</v>
      </c>
      <c r="AA299">
        <v>1</v>
      </c>
      <c r="AB299">
        <v>1</v>
      </c>
      <c r="AC299">
        <v>0</v>
      </c>
      <c r="AD299">
        <v>1</v>
      </c>
    </row>
    <row r="300" spans="1:30" x14ac:dyDescent="0.2">
      <c r="A300">
        <v>603</v>
      </c>
      <c r="B300" t="s">
        <v>875</v>
      </c>
      <c r="C300">
        <v>200</v>
      </c>
      <c r="D300">
        <v>63</v>
      </c>
      <c r="E300" s="24">
        <v>42934.652418981481</v>
      </c>
      <c r="F300" s="24">
        <v>42934.65252314815</v>
      </c>
      <c r="G300">
        <v>8.36</v>
      </c>
      <c r="H300">
        <v>186</v>
      </c>
      <c r="I300">
        <v>54</v>
      </c>
      <c r="J300">
        <v>43789</v>
      </c>
      <c r="K300">
        <v>107</v>
      </c>
      <c r="L300">
        <v>651507</v>
      </c>
      <c r="M300" t="s">
        <v>56</v>
      </c>
      <c r="N300">
        <v>631352</v>
      </c>
      <c r="O300">
        <v>2202854</v>
      </c>
      <c r="P300">
        <v>1532128</v>
      </c>
      <c r="Q300">
        <v>70964</v>
      </c>
      <c r="R300">
        <f>SUM(Table13[[#This Row],[htmlResponseBytes]:[otherResponseBytes]])</f>
        <v>5088805</v>
      </c>
      <c r="S300">
        <v>30</v>
      </c>
      <c r="T300">
        <v>5</v>
      </c>
      <c r="U300">
        <v>1</v>
      </c>
      <c r="V300">
        <v>1</v>
      </c>
      <c r="W300">
        <v>0</v>
      </c>
      <c r="X300">
        <v>0</v>
      </c>
      <c r="Y300">
        <v>1</v>
      </c>
      <c r="Z300">
        <v>0</v>
      </c>
      <c r="AA300">
        <v>1</v>
      </c>
      <c r="AB300">
        <v>1</v>
      </c>
      <c r="AC300">
        <v>0</v>
      </c>
      <c r="AD300">
        <v>1</v>
      </c>
    </row>
    <row r="301" spans="1:30" x14ac:dyDescent="0.2">
      <c r="A301">
        <v>158</v>
      </c>
      <c r="B301" t="s">
        <v>876</v>
      </c>
      <c r="C301">
        <v>200</v>
      </c>
      <c r="D301">
        <v>62</v>
      </c>
      <c r="E301" s="24">
        <v>42934.601331018515</v>
      </c>
      <c r="F301" s="24">
        <v>42934.601377314815</v>
      </c>
      <c r="G301">
        <v>3.63</v>
      </c>
      <c r="H301">
        <v>109</v>
      </c>
      <c r="I301">
        <v>43</v>
      </c>
      <c r="J301">
        <v>17886</v>
      </c>
      <c r="K301">
        <v>62</v>
      </c>
      <c r="L301">
        <v>152568</v>
      </c>
      <c r="M301" t="s">
        <v>56</v>
      </c>
      <c r="N301">
        <v>67956</v>
      </c>
      <c r="O301">
        <v>943598</v>
      </c>
      <c r="P301">
        <v>815812</v>
      </c>
      <c r="Q301">
        <v>58222</v>
      </c>
      <c r="R301">
        <f>SUM(Table13[[#This Row],[htmlResponseBytes]:[otherResponseBytes]])</f>
        <v>2038156</v>
      </c>
      <c r="S301">
        <v>17</v>
      </c>
      <c r="T301">
        <v>3</v>
      </c>
      <c r="U301">
        <v>0</v>
      </c>
      <c r="V301">
        <v>1</v>
      </c>
      <c r="W301">
        <v>0</v>
      </c>
      <c r="X301">
        <v>0</v>
      </c>
      <c r="Y301">
        <v>1</v>
      </c>
      <c r="Z301">
        <v>0</v>
      </c>
      <c r="AA301">
        <v>1</v>
      </c>
      <c r="AB301">
        <v>1</v>
      </c>
      <c r="AC301">
        <v>0</v>
      </c>
      <c r="AD301">
        <v>1</v>
      </c>
    </row>
    <row r="302" spans="1:30" x14ac:dyDescent="0.2">
      <c r="A302">
        <v>326</v>
      </c>
      <c r="B302" t="s">
        <v>877</v>
      </c>
      <c r="C302">
        <v>200</v>
      </c>
      <c r="D302">
        <v>62</v>
      </c>
      <c r="E302" s="24">
        <v>42934.617337962962</v>
      </c>
      <c r="F302" s="24">
        <v>42934.617511574077</v>
      </c>
      <c r="G302">
        <v>14.92</v>
      </c>
      <c r="H302">
        <v>239</v>
      </c>
      <c r="I302">
        <v>73</v>
      </c>
      <c r="J302">
        <v>61697</v>
      </c>
      <c r="K302">
        <v>119</v>
      </c>
      <c r="L302">
        <v>114490</v>
      </c>
      <c r="M302">
        <v>244</v>
      </c>
      <c r="N302">
        <v>177036</v>
      </c>
      <c r="O302">
        <v>670175</v>
      </c>
      <c r="P302">
        <v>2852943</v>
      </c>
      <c r="Q302">
        <v>181743</v>
      </c>
      <c r="R302">
        <f>SUM(Table13[[#This Row],[htmlResponseBytes]:[otherResponseBytes]])</f>
        <v>3996631</v>
      </c>
      <c r="S302">
        <v>96</v>
      </c>
      <c r="T302">
        <v>3</v>
      </c>
      <c r="U302">
        <v>0</v>
      </c>
      <c r="V302">
        <v>1</v>
      </c>
      <c r="W302">
        <v>1</v>
      </c>
      <c r="X302">
        <v>0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</row>
    <row r="303" spans="1:30" x14ac:dyDescent="0.2">
      <c r="A303">
        <v>352</v>
      </c>
      <c r="B303" t="s">
        <v>878</v>
      </c>
      <c r="C303">
        <v>200</v>
      </c>
      <c r="D303">
        <v>62</v>
      </c>
      <c r="E303" s="24">
        <v>42934.620208333334</v>
      </c>
      <c r="F303" s="24">
        <v>42934.620324074072</v>
      </c>
      <c r="G303">
        <v>10.67</v>
      </c>
      <c r="H303">
        <v>111</v>
      </c>
      <c r="I303">
        <v>46</v>
      </c>
      <c r="J303">
        <v>19558</v>
      </c>
      <c r="K303">
        <v>71</v>
      </c>
      <c r="L303">
        <v>129167</v>
      </c>
      <c r="M303" t="s">
        <v>56</v>
      </c>
      <c r="N303">
        <v>151879</v>
      </c>
      <c r="O303">
        <v>785796</v>
      </c>
      <c r="P303">
        <v>1358730</v>
      </c>
      <c r="Q303">
        <v>8615</v>
      </c>
      <c r="R303">
        <f>SUM(Table13[[#This Row],[htmlResponseBytes]:[otherResponseBytes]])</f>
        <v>2434187</v>
      </c>
      <c r="S303">
        <v>59</v>
      </c>
      <c r="T303">
        <v>6</v>
      </c>
      <c r="U303">
        <v>0</v>
      </c>
      <c r="V303">
        <v>1</v>
      </c>
      <c r="W303">
        <v>1</v>
      </c>
      <c r="X303">
        <v>0</v>
      </c>
      <c r="Y303">
        <v>1</v>
      </c>
      <c r="Z303">
        <v>0</v>
      </c>
      <c r="AA303">
        <v>1</v>
      </c>
      <c r="AB303">
        <v>1</v>
      </c>
      <c r="AC303">
        <v>0</v>
      </c>
      <c r="AD303">
        <v>1</v>
      </c>
    </row>
    <row r="304" spans="1:30" x14ac:dyDescent="0.2">
      <c r="A304">
        <v>355</v>
      </c>
      <c r="B304" t="s">
        <v>879</v>
      </c>
      <c r="C304">
        <v>200</v>
      </c>
      <c r="D304">
        <v>62</v>
      </c>
      <c r="E304" s="24">
        <v>42934.620462962965</v>
      </c>
      <c r="F304" s="24">
        <v>42934.620752314811</v>
      </c>
      <c r="G304">
        <v>25.57</v>
      </c>
      <c r="H304">
        <v>219</v>
      </c>
      <c r="I304">
        <v>52</v>
      </c>
      <c r="J304">
        <v>82406</v>
      </c>
      <c r="K304">
        <v>106</v>
      </c>
      <c r="L304">
        <v>1696716</v>
      </c>
      <c r="M304">
        <v>21023</v>
      </c>
      <c r="N304">
        <v>646850</v>
      </c>
      <c r="O304">
        <v>852242</v>
      </c>
      <c r="P304">
        <v>3700261</v>
      </c>
      <c r="Q304">
        <v>159485</v>
      </c>
      <c r="R304">
        <f>SUM(Table13[[#This Row],[htmlResponseBytes]:[otherResponseBytes]])</f>
        <v>7076577</v>
      </c>
      <c r="S304">
        <v>62</v>
      </c>
      <c r="T304">
        <v>8</v>
      </c>
      <c r="U304">
        <v>0</v>
      </c>
      <c r="V304">
        <v>1</v>
      </c>
      <c r="W304">
        <v>0</v>
      </c>
      <c r="X304">
        <v>0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</row>
    <row r="305" spans="1:30" x14ac:dyDescent="0.2">
      <c r="A305">
        <v>424</v>
      </c>
      <c r="B305" t="s">
        <v>880</v>
      </c>
      <c r="C305">
        <v>200</v>
      </c>
      <c r="D305">
        <v>62</v>
      </c>
      <c r="E305" s="24">
        <v>42934.626793981479</v>
      </c>
      <c r="F305" s="24">
        <v>42934.626828703702</v>
      </c>
      <c r="G305">
        <v>2.98</v>
      </c>
      <c r="H305">
        <v>42</v>
      </c>
      <c r="I305">
        <v>8</v>
      </c>
      <c r="J305">
        <v>7966</v>
      </c>
      <c r="K305">
        <v>30</v>
      </c>
      <c r="L305">
        <v>70436</v>
      </c>
      <c r="M305" t="s">
        <v>56</v>
      </c>
      <c r="N305">
        <v>274164</v>
      </c>
      <c r="O305">
        <v>2103774</v>
      </c>
      <c r="P305" t="s">
        <v>56</v>
      </c>
      <c r="Q305">
        <v>10110</v>
      </c>
      <c r="R305">
        <f>SUM(Table13[[#This Row],[htmlResponseBytes]:[otherResponseBytes]])</f>
        <v>2458484</v>
      </c>
      <c r="S305" t="s">
        <v>56</v>
      </c>
      <c r="T305">
        <v>2</v>
      </c>
      <c r="U305">
        <v>0</v>
      </c>
      <c r="V305">
        <v>1</v>
      </c>
      <c r="W305">
        <v>1</v>
      </c>
      <c r="X305">
        <v>0</v>
      </c>
      <c r="Y305">
        <v>1</v>
      </c>
      <c r="Z305">
        <v>0</v>
      </c>
      <c r="AA305">
        <v>1</v>
      </c>
      <c r="AB305">
        <v>1</v>
      </c>
      <c r="AC305">
        <v>0</v>
      </c>
      <c r="AD305">
        <v>1</v>
      </c>
    </row>
    <row r="306" spans="1:30" x14ac:dyDescent="0.2">
      <c r="A306">
        <v>454</v>
      </c>
      <c r="B306" t="s">
        <v>881</v>
      </c>
      <c r="C306">
        <v>200</v>
      </c>
      <c r="D306">
        <v>62</v>
      </c>
      <c r="E306" s="24">
        <v>42934.629525462966</v>
      </c>
      <c r="F306" s="24">
        <v>42934.629560185182</v>
      </c>
      <c r="G306">
        <v>3.33</v>
      </c>
      <c r="H306">
        <v>47</v>
      </c>
      <c r="I306">
        <v>9</v>
      </c>
      <c r="J306">
        <v>5547</v>
      </c>
      <c r="K306">
        <v>37</v>
      </c>
      <c r="L306">
        <v>47286</v>
      </c>
      <c r="M306" t="s">
        <v>56</v>
      </c>
      <c r="N306">
        <v>140868</v>
      </c>
      <c r="O306">
        <v>100351</v>
      </c>
      <c r="P306">
        <v>674654</v>
      </c>
      <c r="Q306">
        <v>2191</v>
      </c>
      <c r="R306">
        <f>SUM(Table13[[#This Row],[htmlResponseBytes]:[otherResponseBytes]])</f>
        <v>965350</v>
      </c>
      <c r="S306">
        <v>15</v>
      </c>
      <c r="T306">
        <v>8</v>
      </c>
      <c r="U306">
        <v>0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0</v>
      </c>
      <c r="AD306">
        <v>1</v>
      </c>
    </row>
    <row r="307" spans="1:30" x14ac:dyDescent="0.2">
      <c r="A307">
        <v>510</v>
      </c>
      <c r="B307" t="s">
        <v>882</v>
      </c>
      <c r="C307">
        <v>200</v>
      </c>
      <c r="D307">
        <v>62</v>
      </c>
      <c r="E307" s="24">
        <v>42934.641550925924</v>
      </c>
      <c r="F307" s="24">
        <v>42934.641631944447</v>
      </c>
      <c r="G307">
        <v>6.57</v>
      </c>
      <c r="H307">
        <v>101</v>
      </c>
      <c r="I307">
        <v>27</v>
      </c>
      <c r="J307">
        <v>23869</v>
      </c>
      <c r="K307">
        <v>60</v>
      </c>
      <c r="L307">
        <v>295139</v>
      </c>
      <c r="M307" t="s">
        <v>56</v>
      </c>
      <c r="N307">
        <v>2883325</v>
      </c>
      <c r="O307">
        <v>457642</v>
      </c>
      <c r="P307">
        <v>2159785</v>
      </c>
      <c r="Q307">
        <v>12724</v>
      </c>
      <c r="R307">
        <f>SUM(Table13[[#This Row],[htmlResponseBytes]:[otherResponseBytes]])</f>
        <v>5808615</v>
      </c>
      <c r="S307">
        <v>47</v>
      </c>
      <c r="T307">
        <v>4</v>
      </c>
      <c r="U307">
        <v>1</v>
      </c>
      <c r="V307">
        <v>0</v>
      </c>
      <c r="W307">
        <v>0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>
        <v>1</v>
      </c>
    </row>
    <row r="308" spans="1:30" x14ac:dyDescent="0.2">
      <c r="A308">
        <v>141</v>
      </c>
      <c r="B308" t="s">
        <v>883</v>
      </c>
      <c r="C308">
        <v>200</v>
      </c>
      <c r="D308">
        <v>61</v>
      </c>
      <c r="E308" s="24">
        <v>42934.599722222221</v>
      </c>
      <c r="F308" s="24">
        <v>42934.599768518521</v>
      </c>
      <c r="G308">
        <v>4.32</v>
      </c>
      <c r="H308">
        <v>30</v>
      </c>
      <c r="I308">
        <v>9</v>
      </c>
      <c r="J308">
        <v>4608</v>
      </c>
      <c r="K308">
        <v>20</v>
      </c>
      <c r="L308">
        <v>88740</v>
      </c>
      <c r="M308" t="s">
        <v>56</v>
      </c>
      <c r="N308">
        <v>287196</v>
      </c>
      <c r="O308">
        <v>1107147</v>
      </c>
      <c r="P308">
        <v>1389108</v>
      </c>
      <c r="Q308">
        <v>1772</v>
      </c>
      <c r="R308">
        <f>SUM(Table13[[#This Row],[htmlResponseBytes]:[otherResponseBytes]])</f>
        <v>2873963</v>
      </c>
      <c r="S308">
        <v>11</v>
      </c>
      <c r="T308">
        <v>2</v>
      </c>
      <c r="U308">
        <v>0</v>
      </c>
      <c r="V308">
        <v>0</v>
      </c>
      <c r="W308">
        <v>0</v>
      </c>
      <c r="X308">
        <v>1</v>
      </c>
      <c r="Y308">
        <v>0</v>
      </c>
      <c r="Z308">
        <v>0</v>
      </c>
      <c r="AA308">
        <v>1</v>
      </c>
      <c r="AB308">
        <v>1</v>
      </c>
      <c r="AC308">
        <v>1</v>
      </c>
      <c r="AD308">
        <v>1</v>
      </c>
    </row>
    <row r="309" spans="1:30" x14ac:dyDescent="0.2">
      <c r="A309">
        <v>263</v>
      </c>
      <c r="B309" t="s">
        <v>884</v>
      </c>
      <c r="C309">
        <v>200</v>
      </c>
      <c r="D309">
        <v>61</v>
      </c>
      <c r="E309" s="24">
        <v>42934.610914351855</v>
      </c>
      <c r="F309" s="24">
        <v>42934.610983796294</v>
      </c>
      <c r="G309">
        <v>6.46</v>
      </c>
      <c r="H309">
        <v>100</v>
      </c>
      <c r="I309">
        <v>23</v>
      </c>
      <c r="J309">
        <v>24735</v>
      </c>
      <c r="K309">
        <v>65</v>
      </c>
      <c r="L309">
        <v>144539</v>
      </c>
      <c r="M309" t="s">
        <v>56</v>
      </c>
      <c r="N309">
        <v>447312</v>
      </c>
      <c r="O309">
        <v>3745534</v>
      </c>
      <c r="P309">
        <v>1161597</v>
      </c>
      <c r="Q309">
        <v>348087</v>
      </c>
      <c r="R309">
        <f>SUM(Table13[[#This Row],[htmlResponseBytes]:[otherResponseBytes]])</f>
        <v>5847069</v>
      </c>
      <c r="S309">
        <v>20</v>
      </c>
      <c r="T309">
        <v>4</v>
      </c>
      <c r="U309">
        <v>0</v>
      </c>
      <c r="V309">
        <v>1</v>
      </c>
      <c r="W309">
        <v>0</v>
      </c>
      <c r="X309">
        <v>0</v>
      </c>
      <c r="Y309">
        <v>0</v>
      </c>
      <c r="Z309">
        <v>1</v>
      </c>
      <c r="AA309">
        <v>1</v>
      </c>
      <c r="AB309">
        <v>1</v>
      </c>
      <c r="AC309">
        <v>0</v>
      </c>
      <c r="AD309">
        <v>1</v>
      </c>
    </row>
    <row r="310" spans="1:30" x14ac:dyDescent="0.2">
      <c r="A310">
        <v>377</v>
      </c>
      <c r="B310" t="s">
        <v>885</v>
      </c>
      <c r="C310">
        <v>200</v>
      </c>
      <c r="D310">
        <v>61</v>
      </c>
      <c r="E310" s="24">
        <v>42934.622511574074</v>
      </c>
      <c r="F310" s="24">
        <v>42934.622557870367</v>
      </c>
      <c r="G310">
        <v>4.91</v>
      </c>
      <c r="H310">
        <v>143</v>
      </c>
      <c r="I310">
        <v>35</v>
      </c>
      <c r="J310">
        <v>32223</v>
      </c>
      <c r="K310">
        <v>97</v>
      </c>
      <c r="L310">
        <v>275968</v>
      </c>
      <c r="M310" t="s">
        <v>56</v>
      </c>
      <c r="N310">
        <v>299636</v>
      </c>
      <c r="O310">
        <v>1009384</v>
      </c>
      <c r="P310">
        <v>1439068</v>
      </c>
      <c r="Q310">
        <v>234233</v>
      </c>
      <c r="R310">
        <f>SUM(Table13[[#This Row],[htmlResponseBytes]:[otherResponseBytes]])</f>
        <v>3258289</v>
      </c>
      <c r="S310">
        <v>42</v>
      </c>
      <c r="T310">
        <v>8</v>
      </c>
      <c r="U310">
        <v>0</v>
      </c>
      <c r="V310">
        <v>1</v>
      </c>
      <c r="W310">
        <v>0</v>
      </c>
      <c r="X310">
        <v>1</v>
      </c>
      <c r="Y310">
        <v>0</v>
      </c>
      <c r="Z310">
        <v>1</v>
      </c>
      <c r="AA310">
        <v>1</v>
      </c>
      <c r="AB310">
        <v>1</v>
      </c>
      <c r="AC310">
        <v>0</v>
      </c>
      <c r="AD310">
        <v>1</v>
      </c>
    </row>
    <row r="311" spans="1:30" x14ac:dyDescent="0.2">
      <c r="A311">
        <v>483</v>
      </c>
      <c r="B311" t="s">
        <v>886</v>
      </c>
      <c r="C311">
        <v>200</v>
      </c>
      <c r="D311">
        <v>61</v>
      </c>
      <c r="E311" s="24">
        <v>42934.637719907405</v>
      </c>
      <c r="F311" s="24">
        <v>42934.637800925928</v>
      </c>
      <c r="G311">
        <v>7.17</v>
      </c>
      <c r="H311">
        <v>75</v>
      </c>
      <c r="I311">
        <v>21</v>
      </c>
      <c r="J311">
        <v>12447</v>
      </c>
      <c r="K311">
        <v>59</v>
      </c>
      <c r="L311">
        <v>184518</v>
      </c>
      <c r="M311">
        <v>90308</v>
      </c>
      <c r="N311">
        <v>797219</v>
      </c>
      <c r="O311">
        <v>1527202</v>
      </c>
      <c r="P311">
        <v>5666821</v>
      </c>
      <c r="Q311">
        <v>3039</v>
      </c>
      <c r="R311">
        <f>SUM(Table13[[#This Row],[htmlResponseBytes]:[otherResponseBytes]])</f>
        <v>8269107</v>
      </c>
      <c r="S311">
        <v>15</v>
      </c>
      <c r="T311">
        <v>4</v>
      </c>
      <c r="U311">
        <v>1</v>
      </c>
      <c r="V311">
        <v>1</v>
      </c>
      <c r="W311">
        <v>0</v>
      </c>
      <c r="X311">
        <v>1</v>
      </c>
      <c r="Y311">
        <v>0</v>
      </c>
      <c r="Z311">
        <v>0</v>
      </c>
      <c r="AA311">
        <v>1</v>
      </c>
      <c r="AB311">
        <v>1</v>
      </c>
      <c r="AC311">
        <v>0</v>
      </c>
      <c r="AD311">
        <v>1</v>
      </c>
    </row>
    <row r="312" spans="1:30" x14ac:dyDescent="0.2">
      <c r="A312">
        <v>530</v>
      </c>
      <c r="B312" t="s">
        <v>887</v>
      </c>
      <c r="C312">
        <v>200</v>
      </c>
      <c r="D312">
        <v>61</v>
      </c>
      <c r="E312" s="24">
        <v>42934.64471064815</v>
      </c>
      <c r="F312" s="24">
        <v>42934.644895833335</v>
      </c>
      <c r="G312">
        <v>15.48</v>
      </c>
      <c r="H312">
        <v>218</v>
      </c>
      <c r="I312">
        <v>80</v>
      </c>
      <c r="J312">
        <v>58451</v>
      </c>
      <c r="K312">
        <v>124</v>
      </c>
      <c r="L312">
        <v>323718</v>
      </c>
      <c r="M312" t="s">
        <v>56</v>
      </c>
      <c r="N312">
        <v>1751150</v>
      </c>
      <c r="O312">
        <v>803776</v>
      </c>
      <c r="P312">
        <v>6713707</v>
      </c>
      <c r="Q312">
        <v>179435</v>
      </c>
      <c r="R312">
        <f>SUM(Table13[[#This Row],[htmlResponseBytes]:[otherResponseBytes]])</f>
        <v>9771786</v>
      </c>
      <c r="S312">
        <v>82</v>
      </c>
      <c r="T312">
        <v>2</v>
      </c>
      <c r="U312">
        <v>1</v>
      </c>
      <c r="V312">
        <v>1</v>
      </c>
      <c r="W312">
        <v>0</v>
      </c>
      <c r="X312">
        <v>0</v>
      </c>
      <c r="Y312">
        <v>0</v>
      </c>
      <c r="Z312">
        <v>1</v>
      </c>
      <c r="AA312">
        <v>1</v>
      </c>
      <c r="AB312">
        <v>1</v>
      </c>
      <c r="AC312">
        <v>1</v>
      </c>
      <c r="AD312">
        <v>1</v>
      </c>
    </row>
    <row r="313" spans="1:30" x14ac:dyDescent="0.2">
      <c r="A313">
        <v>543</v>
      </c>
      <c r="B313" t="s">
        <v>888</v>
      </c>
      <c r="C313">
        <v>200</v>
      </c>
      <c r="D313">
        <v>61</v>
      </c>
      <c r="E313" s="24">
        <v>42934.645810185182</v>
      </c>
      <c r="F313" s="24">
        <v>42934.645891203705</v>
      </c>
      <c r="G313">
        <v>6.68</v>
      </c>
      <c r="H313">
        <v>144</v>
      </c>
      <c r="I313">
        <v>60</v>
      </c>
      <c r="J313">
        <v>28616</v>
      </c>
      <c r="K313">
        <v>68</v>
      </c>
      <c r="L313">
        <v>60234</v>
      </c>
      <c r="M313">
        <v>353</v>
      </c>
      <c r="N313">
        <v>595926</v>
      </c>
      <c r="O313">
        <v>927601</v>
      </c>
      <c r="P313">
        <v>1015854</v>
      </c>
      <c r="Q313">
        <v>25200</v>
      </c>
      <c r="R313">
        <f>SUM(Table13[[#This Row],[htmlResponseBytes]:[otherResponseBytes]])</f>
        <v>2625168</v>
      </c>
      <c r="S313">
        <v>35</v>
      </c>
      <c r="T313">
        <v>2</v>
      </c>
      <c r="U313">
        <v>1</v>
      </c>
      <c r="V313">
        <v>1</v>
      </c>
      <c r="W313">
        <v>0</v>
      </c>
      <c r="X313">
        <v>0</v>
      </c>
      <c r="Y313">
        <v>0</v>
      </c>
      <c r="Z313">
        <v>1</v>
      </c>
      <c r="AA313">
        <v>1</v>
      </c>
      <c r="AB313">
        <v>1</v>
      </c>
      <c r="AC313">
        <v>0</v>
      </c>
      <c r="AD313">
        <v>1</v>
      </c>
    </row>
    <row r="314" spans="1:30" x14ac:dyDescent="0.2">
      <c r="A314">
        <v>546</v>
      </c>
      <c r="B314" t="s">
        <v>889</v>
      </c>
      <c r="C314">
        <v>200</v>
      </c>
      <c r="D314">
        <v>61</v>
      </c>
      <c r="E314" s="24">
        <v>42934.646006944444</v>
      </c>
      <c r="F314" s="24">
        <v>42934.646111111113</v>
      </c>
      <c r="G314">
        <v>9.42</v>
      </c>
      <c r="H314">
        <v>107</v>
      </c>
      <c r="I314">
        <v>49</v>
      </c>
      <c r="J314">
        <v>22012</v>
      </c>
      <c r="K314">
        <v>71</v>
      </c>
      <c r="L314">
        <v>229685</v>
      </c>
      <c r="M314">
        <v>293</v>
      </c>
      <c r="N314">
        <v>370215</v>
      </c>
      <c r="O314">
        <v>761373</v>
      </c>
      <c r="P314">
        <v>3074528</v>
      </c>
      <c r="Q314">
        <v>64589</v>
      </c>
      <c r="R314">
        <f>SUM(Table13[[#This Row],[htmlResponseBytes]:[otherResponseBytes]])</f>
        <v>4500683</v>
      </c>
      <c r="S314">
        <v>53</v>
      </c>
      <c r="T314">
        <v>4</v>
      </c>
      <c r="U314">
        <v>1</v>
      </c>
      <c r="V314">
        <v>1</v>
      </c>
      <c r="W314">
        <v>1</v>
      </c>
      <c r="X314">
        <v>0</v>
      </c>
      <c r="Y314">
        <v>0</v>
      </c>
      <c r="Z314">
        <v>1</v>
      </c>
      <c r="AA314">
        <v>1</v>
      </c>
      <c r="AB314">
        <v>1</v>
      </c>
      <c r="AC314">
        <v>0</v>
      </c>
      <c r="AD314">
        <v>1</v>
      </c>
    </row>
    <row r="315" spans="1:30" x14ac:dyDescent="0.2">
      <c r="A315">
        <v>42</v>
      </c>
      <c r="B315" t="s">
        <v>890</v>
      </c>
      <c r="C315">
        <v>200</v>
      </c>
      <c r="D315">
        <v>60</v>
      </c>
      <c r="E315" s="24">
        <v>42934.591307870367</v>
      </c>
      <c r="F315" s="24">
        <v>42934.59138888889</v>
      </c>
      <c r="G315">
        <v>7.1</v>
      </c>
      <c r="H315">
        <v>78</v>
      </c>
      <c r="I315">
        <v>27</v>
      </c>
      <c r="J315">
        <v>31291</v>
      </c>
      <c r="K315">
        <v>30</v>
      </c>
      <c r="L315">
        <v>288324</v>
      </c>
      <c r="M315">
        <v>1308</v>
      </c>
      <c r="N315">
        <v>205812</v>
      </c>
      <c r="O315">
        <v>875711</v>
      </c>
      <c r="P315">
        <v>878353</v>
      </c>
      <c r="Q315">
        <v>34146</v>
      </c>
      <c r="R315">
        <f>SUM(Table13[[#This Row],[htmlResponseBytes]:[otherResponseBytes]])</f>
        <v>2283654</v>
      </c>
      <c r="S315">
        <v>18</v>
      </c>
      <c r="T315">
        <v>2</v>
      </c>
      <c r="U315">
        <v>0</v>
      </c>
      <c r="V315">
        <v>1</v>
      </c>
      <c r="W315">
        <v>1</v>
      </c>
      <c r="X315">
        <v>0</v>
      </c>
      <c r="Y315">
        <v>1</v>
      </c>
      <c r="Z315">
        <v>1</v>
      </c>
      <c r="AA315">
        <v>1</v>
      </c>
      <c r="AB315">
        <v>1</v>
      </c>
      <c r="AC315">
        <v>0</v>
      </c>
      <c r="AD315">
        <v>1</v>
      </c>
    </row>
    <row r="316" spans="1:30" x14ac:dyDescent="0.2">
      <c r="A316">
        <v>68</v>
      </c>
      <c r="B316" t="s">
        <v>891</v>
      </c>
      <c r="C316">
        <v>200</v>
      </c>
      <c r="D316">
        <v>60</v>
      </c>
      <c r="E316" s="24">
        <v>42934.593287037038</v>
      </c>
      <c r="F316" s="24">
        <v>42934.593333333331</v>
      </c>
      <c r="G316">
        <v>3.6</v>
      </c>
      <c r="H316">
        <v>92</v>
      </c>
      <c r="I316">
        <v>11</v>
      </c>
      <c r="J316">
        <v>9874</v>
      </c>
      <c r="K316">
        <v>85</v>
      </c>
      <c r="L316">
        <v>230463</v>
      </c>
      <c r="M316" t="s">
        <v>56</v>
      </c>
      <c r="N316">
        <v>448193</v>
      </c>
      <c r="O316">
        <v>758165</v>
      </c>
      <c r="P316">
        <v>1266554</v>
      </c>
      <c r="Q316">
        <v>1852</v>
      </c>
      <c r="R316">
        <f>SUM(Table13[[#This Row],[htmlResponseBytes]:[otherResponseBytes]])</f>
        <v>2705227</v>
      </c>
      <c r="S316">
        <v>7</v>
      </c>
      <c r="T316">
        <v>2</v>
      </c>
      <c r="U316">
        <v>0</v>
      </c>
      <c r="V316">
        <v>1</v>
      </c>
      <c r="W316">
        <v>0</v>
      </c>
      <c r="X316">
        <v>1</v>
      </c>
      <c r="Y316">
        <v>0</v>
      </c>
      <c r="Z316">
        <v>0</v>
      </c>
      <c r="AA316">
        <v>1</v>
      </c>
      <c r="AB316">
        <v>1</v>
      </c>
      <c r="AC316">
        <v>1</v>
      </c>
      <c r="AD316">
        <v>1</v>
      </c>
    </row>
    <row r="317" spans="1:30" x14ac:dyDescent="0.2">
      <c r="A317">
        <v>91</v>
      </c>
      <c r="B317" t="s">
        <v>892</v>
      </c>
      <c r="C317">
        <v>200</v>
      </c>
      <c r="D317">
        <v>60</v>
      </c>
      <c r="E317" s="24">
        <v>42934.595601851855</v>
      </c>
      <c r="F317" s="24">
        <v>42934.595914351848</v>
      </c>
      <c r="G317">
        <v>26.76</v>
      </c>
      <c r="H317">
        <v>237</v>
      </c>
      <c r="I317">
        <v>79</v>
      </c>
      <c r="J317">
        <v>48938</v>
      </c>
      <c r="K317">
        <v>120</v>
      </c>
      <c r="L317">
        <v>672577</v>
      </c>
      <c r="M317">
        <v>547342</v>
      </c>
      <c r="N317">
        <v>294030</v>
      </c>
      <c r="O317">
        <v>989023</v>
      </c>
      <c r="P317">
        <v>2711345</v>
      </c>
      <c r="Q317">
        <v>62016</v>
      </c>
      <c r="R317">
        <f>SUM(Table13[[#This Row],[htmlResponseBytes]:[otherResponseBytes]])</f>
        <v>5276333</v>
      </c>
      <c r="S317">
        <v>62</v>
      </c>
      <c r="T317">
        <v>2</v>
      </c>
      <c r="U317">
        <v>0</v>
      </c>
      <c r="V317">
        <v>1</v>
      </c>
      <c r="W317">
        <v>0</v>
      </c>
      <c r="X317">
        <v>0</v>
      </c>
      <c r="Y317">
        <v>1</v>
      </c>
      <c r="Z317">
        <v>1</v>
      </c>
      <c r="AA317">
        <v>1</v>
      </c>
      <c r="AB317">
        <v>1</v>
      </c>
      <c r="AC317">
        <v>0</v>
      </c>
      <c r="AD317">
        <v>1</v>
      </c>
    </row>
    <row r="318" spans="1:30" x14ac:dyDescent="0.2">
      <c r="A318">
        <v>213</v>
      </c>
      <c r="B318" t="s">
        <v>893</v>
      </c>
      <c r="C318">
        <v>200</v>
      </c>
      <c r="D318">
        <v>60</v>
      </c>
      <c r="E318" s="24">
        <v>42934.606157407405</v>
      </c>
      <c r="F318" s="24">
        <v>42934.60628472222</v>
      </c>
      <c r="G318">
        <v>10.8</v>
      </c>
      <c r="H318">
        <v>244</v>
      </c>
      <c r="I318">
        <v>108</v>
      </c>
      <c r="J318">
        <v>59901</v>
      </c>
      <c r="K318">
        <v>73</v>
      </c>
      <c r="L318">
        <v>165033</v>
      </c>
      <c r="M318" t="s">
        <v>56</v>
      </c>
      <c r="N318">
        <v>551722</v>
      </c>
      <c r="O318">
        <v>827686</v>
      </c>
      <c r="P318">
        <v>1806454</v>
      </c>
      <c r="Q318">
        <v>147196</v>
      </c>
      <c r="R318">
        <f>SUM(Table13[[#This Row],[htmlResponseBytes]:[otherResponseBytes]])</f>
        <v>3498091</v>
      </c>
      <c r="S318">
        <v>57</v>
      </c>
      <c r="T318">
        <v>8</v>
      </c>
      <c r="U318">
        <v>0</v>
      </c>
      <c r="V318">
        <v>1</v>
      </c>
      <c r="W318">
        <v>0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0</v>
      </c>
      <c r="AD318">
        <v>1</v>
      </c>
    </row>
    <row r="319" spans="1:30" x14ac:dyDescent="0.2">
      <c r="A319">
        <v>241</v>
      </c>
      <c r="B319" t="s">
        <v>894</v>
      </c>
      <c r="C319">
        <v>200</v>
      </c>
      <c r="D319">
        <v>60</v>
      </c>
      <c r="E319" s="24">
        <v>42934.608472222222</v>
      </c>
      <c r="F319" s="24">
        <v>42934.608530092592</v>
      </c>
      <c r="G319">
        <v>4.92</v>
      </c>
      <c r="H319">
        <v>122</v>
      </c>
      <c r="I319">
        <v>12</v>
      </c>
      <c r="J319">
        <v>14604</v>
      </c>
      <c r="K319">
        <v>106</v>
      </c>
      <c r="L319">
        <v>175267</v>
      </c>
      <c r="M319" t="s">
        <v>56</v>
      </c>
      <c r="N319">
        <v>1121098</v>
      </c>
      <c r="O319">
        <v>1975610</v>
      </c>
      <c r="P319">
        <v>1642403</v>
      </c>
      <c r="Q319">
        <v>47189</v>
      </c>
      <c r="R319">
        <f>SUM(Table13[[#This Row],[htmlResponseBytes]:[otherResponseBytes]])</f>
        <v>4961567</v>
      </c>
      <c r="S319">
        <v>44</v>
      </c>
      <c r="T319">
        <v>15</v>
      </c>
      <c r="U319">
        <v>0</v>
      </c>
      <c r="V319">
        <v>0</v>
      </c>
      <c r="W319">
        <v>0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0</v>
      </c>
      <c r="AD319">
        <v>1</v>
      </c>
    </row>
    <row r="320" spans="1:30" x14ac:dyDescent="0.2">
      <c r="A320">
        <v>307</v>
      </c>
      <c r="B320" t="s">
        <v>895</v>
      </c>
      <c r="C320">
        <v>200</v>
      </c>
      <c r="D320">
        <v>60</v>
      </c>
      <c r="E320" s="24">
        <v>42934.615381944444</v>
      </c>
      <c r="F320" s="24">
        <v>42934.615497685183</v>
      </c>
      <c r="G320">
        <v>10.37</v>
      </c>
      <c r="H320">
        <v>191</v>
      </c>
      <c r="I320">
        <v>70</v>
      </c>
      <c r="J320">
        <v>35143</v>
      </c>
      <c r="K320">
        <v>97</v>
      </c>
      <c r="L320">
        <v>283065</v>
      </c>
      <c r="M320" t="s">
        <v>56</v>
      </c>
      <c r="N320">
        <v>546211</v>
      </c>
      <c r="O320">
        <v>1838133</v>
      </c>
      <c r="P320">
        <v>4450111</v>
      </c>
      <c r="Q320">
        <v>122384</v>
      </c>
      <c r="R320">
        <f>SUM(Table13[[#This Row],[htmlResponseBytes]:[otherResponseBytes]])</f>
        <v>7239904</v>
      </c>
      <c r="S320">
        <v>63</v>
      </c>
      <c r="T320">
        <v>2</v>
      </c>
      <c r="U320">
        <v>0</v>
      </c>
      <c r="V320">
        <v>1</v>
      </c>
      <c r="W320">
        <v>0</v>
      </c>
      <c r="X320">
        <v>0</v>
      </c>
      <c r="Y320">
        <v>0</v>
      </c>
      <c r="Z320">
        <v>1</v>
      </c>
      <c r="AA320">
        <v>1</v>
      </c>
      <c r="AB320">
        <v>1</v>
      </c>
      <c r="AC320">
        <v>0</v>
      </c>
      <c r="AD320">
        <v>1</v>
      </c>
    </row>
    <row r="321" spans="1:30" x14ac:dyDescent="0.2">
      <c r="A321">
        <v>319</v>
      </c>
      <c r="B321" t="s">
        <v>896</v>
      </c>
      <c r="C321">
        <v>200</v>
      </c>
      <c r="D321">
        <v>60</v>
      </c>
      <c r="E321" s="24">
        <v>42934.616354166668</v>
      </c>
      <c r="F321" s="24">
        <v>42934.616400462961</v>
      </c>
      <c r="G321">
        <v>4.4400000000000004</v>
      </c>
      <c r="H321">
        <v>243</v>
      </c>
      <c r="I321">
        <v>13</v>
      </c>
      <c r="J321">
        <v>22208</v>
      </c>
      <c r="K321">
        <v>234</v>
      </c>
      <c r="L321">
        <v>214070</v>
      </c>
      <c r="M321" t="s">
        <v>56</v>
      </c>
      <c r="N321">
        <v>116658</v>
      </c>
      <c r="O321">
        <v>615833</v>
      </c>
      <c r="P321">
        <v>1178206</v>
      </c>
      <c r="Q321">
        <v>26135</v>
      </c>
      <c r="R321">
        <f>SUM(Table13[[#This Row],[htmlResponseBytes]:[otherResponseBytes]])</f>
        <v>2150902</v>
      </c>
      <c r="S321">
        <v>18</v>
      </c>
      <c r="T321">
        <v>3</v>
      </c>
      <c r="U321">
        <v>0</v>
      </c>
      <c r="V321">
        <v>1</v>
      </c>
      <c r="W321">
        <v>0</v>
      </c>
      <c r="X321">
        <v>0</v>
      </c>
      <c r="Y321">
        <v>0</v>
      </c>
      <c r="Z321">
        <v>0</v>
      </c>
      <c r="AA321">
        <v>1</v>
      </c>
      <c r="AB321">
        <v>1</v>
      </c>
      <c r="AC321">
        <v>0</v>
      </c>
      <c r="AD321">
        <v>1</v>
      </c>
    </row>
    <row r="322" spans="1:30" x14ac:dyDescent="0.2">
      <c r="A322">
        <v>327</v>
      </c>
      <c r="B322" t="s">
        <v>897</v>
      </c>
      <c r="C322">
        <v>200</v>
      </c>
      <c r="D322">
        <v>60</v>
      </c>
      <c r="E322" s="24">
        <v>42934.617511574077</v>
      </c>
      <c r="F322" s="24">
        <v>42934.617696759262</v>
      </c>
      <c r="G322">
        <v>15.38</v>
      </c>
      <c r="H322">
        <v>72</v>
      </c>
      <c r="I322">
        <v>17</v>
      </c>
      <c r="J322">
        <v>11563</v>
      </c>
      <c r="K322">
        <v>51</v>
      </c>
      <c r="L322">
        <v>118731</v>
      </c>
      <c r="M322" t="s">
        <v>56</v>
      </c>
      <c r="N322">
        <v>524647</v>
      </c>
      <c r="O322">
        <v>2214526</v>
      </c>
      <c r="P322">
        <v>420531</v>
      </c>
      <c r="Q322">
        <v>10312</v>
      </c>
      <c r="R322">
        <f>SUM(Table13[[#This Row],[htmlResponseBytes]:[otherResponseBytes]])</f>
        <v>3288747</v>
      </c>
      <c r="S322">
        <v>11</v>
      </c>
      <c r="T322">
        <v>3</v>
      </c>
      <c r="U322">
        <v>0</v>
      </c>
      <c r="V322">
        <v>1</v>
      </c>
      <c r="W322">
        <v>0</v>
      </c>
      <c r="X322">
        <v>0</v>
      </c>
      <c r="Y322">
        <v>0</v>
      </c>
      <c r="Z322">
        <v>0</v>
      </c>
      <c r="AA322">
        <v>1</v>
      </c>
      <c r="AB322">
        <v>1</v>
      </c>
      <c r="AC322">
        <v>0</v>
      </c>
      <c r="AD322">
        <v>1</v>
      </c>
    </row>
    <row r="323" spans="1:30" x14ac:dyDescent="0.2">
      <c r="A323">
        <v>338</v>
      </c>
      <c r="B323" t="s">
        <v>898</v>
      </c>
      <c r="C323">
        <v>200</v>
      </c>
      <c r="D323">
        <v>60</v>
      </c>
      <c r="E323" s="24">
        <v>42934.618738425925</v>
      </c>
      <c r="F323" s="24">
        <v>42934.618842592594</v>
      </c>
      <c r="G323">
        <v>8.89</v>
      </c>
      <c r="H323">
        <v>132</v>
      </c>
      <c r="I323">
        <v>45</v>
      </c>
      <c r="J323">
        <v>28482</v>
      </c>
      <c r="K323">
        <v>65</v>
      </c>
      <c r="L323">
        <v>74295</v>
      </c>
      <c r="M323">
        <v>1712</v>
      </c>
      <c r="N323">
        <v>181335</v>
      </c>
      <c r="O323">
        <v>1463842</v>
      </c>
      <c r="P323">
        <v>958560</v>
      </c>
      <c r="Q323">
        <v>21748</v>
      </c>
      <c r="R323">
        <f>SUM(Table13[[#This Row],[htmlResponseBytes]:[otherResponseBytes]])</f>
        <v>2701492</v>
      </c>
      <c r="S323">
        <v>24</v>
      </c>
      <c r="T323">
        <v>1</v>
      </c>
      <c r="U323">
        <v>0</v>
      </c>
      <c r="V323">
        <v>1</v>
      </c>
      <c r="W323">
        <v>0</v>
      </c>
      <c r="X323">
        <v>0</v>
      </c>
      <c r="Y323">
        <v>0</v>
      </c>
      <c r="Z323">
        <v>0</v>
      </c>
      <c r="AA323">
        <v>1</v>
      </c>
      <c r="AB323">
        <v>1</v>
      </c>
      <c r="AC323">
        <v>0</v>
      </c>
      <c r="AD323">
        <v>1</v>
      </c>
    </row>
    <row r="324" spans="1:30" x14ac:dyDescent="0.2">
      <c r="A324">
        <v>495</v>
      </c>
      <c r="B324" t="s">
        <v>899</v>
      </c>
      <c r="C324">
        <v>200</v>
      </c>
      <c r="D324">
        <v>60</v>
      </c>
      <c r="E324" s="24">
        <v>42934.639444444445</v>
      </c>
      <c r="F324" s="24">
        <v>42934.639606481483</v>
      </c>
      <c r="G324">
        <v>13.8</v>
      </c>
      <c r="H324">
        <v>196</v>
      </c>
      <c r="I324">
        <v>89</v>
      </c>
      <c r="J324">
        <v>49669</v>
      </c>
      <c r="K324">
        <v>67</v>
      </c>
      <c r="L324">
        <v>842112</v>
      </c>
      <c r="M324">
        <v>273662</v>
      </c>
      <c r="N324">
        <v>144692</v>
      </c>
      <c r="O324">
        <v>1359269</v>
      </c>
      <c r="P324">
        <v>5820527</v>
      </c>
      <c r="Q324">
        <v>135694</v>
      </c>
      <c r="R324">
        <f>SUM(Table13[[#This Row],[htmlResponseBytes]:[otherResponseBytes]])</f>
        <v>8575956</v>
      </c>
      <c r="S324">
        <v>71</v>
      </c>
      <c r="T324">
        <v>3</v>
      </c>
      <c r="U324">
        <v>1</v>
      </c>
      <c r="V324">
        <v>1</v>
      </c>
      <c r="W324">
        <v>0</v>
      </c>
      <c r="X324">
        <v>0</v>
      </c>
      <c r="Y324">
        <v>1</v>
      </c>
      <c r="Z324">
        <v>1</v>
      </c>
      <c r="AA324">
        <v>1</v>
      </c>
      <c r="AB324">
        <v>0</v>
      </c>
      <c r="AC324">
        <v>1</v>
      </c>
      <c r="AD324">
        <v>1</v>
      </c>
    </row>
    <row r="325" spans="1:30" x14ac:dyDescent="0.2">
      <c r="A325">
        <v>569</v>
      </c>
      <c r="B325" t="s">
        <v>900</v>
      </c>
      <c r="C325">
        <v>200</v>
      </c>
      <c r="D325">
        <v>60</v>
      </c>
      <c r="E325" s="24">
        <v>42934.647951388892</v>
      </c>
      <c r="F325" s="24">
        <v>42934.648043981484</v>
      </c>
      <c r="G325">
        <v>7.93</v>
      </c>
      <c r="H325">
        <v>131</v>
      </c>
      <c r="I325">
        <v>30</v>
      </c>
      <c r="J325">
        <v>22882</v>
      </c>
      <c r="K325">
        <v>76</v>
      </c>
      <c r="L325">
        <v>412883</v>
      </c>
      <c r="M325">
        <v>3538</v>
      </c>
      <c r="N325">
        <v>494661</v>
      </c>
      <c r="O325">
        <v>866150</v>
      </c>
      <c r="P325">
        <v>1646404</v>
      </c>
      <c r="Q325">
        <v>13633</v>
      </c>
      <c r="R325">
        <f>SUM(Table13[[#This Row],[htmlResponseBytes]:[otherResponseBytes]])</f>
        <v>3437269</v>
      </c>
      <c r="S325">
        <v>15</v>
      </c>
      <c r="T325">
        <v>2</v>
      </c>
      <c r="U325">
        <v>0</v>
      </c>
      <c r="V325">
        <v>0</v>
      </c>
      <c r="W325">
        <v>0</v>
      </c>
      <c r="X325">
        <v>0</v>
      </c>
      <c r="Y325">
        <v>1</v>
      </c>
      <c r="Z325">
        <v>1</v>
      </c>
      <c r="AA325">
        <v>1</v>
      </c>
      <c r="AB325">
        <v>1</v>
      </c>
      <c r="AC325">
        <v>0</v>
      </c>
      <c r="AD325">
        <v>1</v>
      </c>
    </row>
    <row r="326" spans="1:30" x14ac:dyDescent="0.2">
      <c r="A326">
        <v>58</v>
      </c>
      <c r="B326" t="s">
        <v>901</v>
      </c>
      <c r="C326">
        <v>200</v>
      </c>
      <c r="D326">
        <v>59</v>
      </c>
      <c r="E326" s="24">
        <v>42934.592627314814</v>
      </c>
      <c r="F326" s="24">
        <v>42934.592731481483</v>
      </c>
      <c r="G326">
        <v>8.74</v>
      </c>
      <c r="H326">
        <v>176</v>
      </c>
      <c r="I326">
        <v>77</v>
      </c>
      <c r="J326">
        <v>42958</v>
      </c>
      <c r="K326">
        <v>53</v>
      </c>
      <c r="L326">
        <v>111783</v>
      </c>
      <c r="M326">
        <v>173938</v>
      </c>
      <c r="N326">
        <v>278659</v>
      </c>
      <c r="O326">
        <v>582400</v>
      </c>
      <c r="P326">
        <v>1711226</v>
      </c>
      <c r="Q326">
        <v>31516</v>
      </c>
      <c r="R326">
        <f>SUM(Table13[[#This Row],[htmlResponseBytes]:[otherResponseBytes]])</f>
        <v>2889522</v>
      </c>
      <c r="S326">
        <v>52</v>
      </c>
      <c r="T326">
        <v>3</v>
      </c>
      <c r="U326">
        <v>0</v>
      </c>
      <c r="V326">
        <v>1</v>
      </c>
      <c r="W326">
        <v>0</v>
      </c>
      <c r="X326">
        <v>0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</row>
    <row r="327" spans="1:30" x14ac:dyDescent="0.2">
      <c r="A327">
        <v>169</v>
      </c>
      <c r="B327" t="s">
        <v>902</v>
      </c>
      <c r="C327">
        <v>200</v>
      </c>
      <c r="D327">
        <v>59</v>
      </c>
      <c r="E327" s="24">
        <v>42934.602175925924</v>
      </c>
      <c r="F327" s="24">
        <v>42934.602268518516</v>
      </c>
      <c r="G327">
        <v>7.98</v>
      </c>
      <c r="H327">
        <v>163</v>
      </c>
      <c r="I327">
        <v>53</v>
      </c>
      <c r="J327">
        <v>29991</v>
      </c>
      <c r="K327">
        <v>90</v>
      </c>
      <c r="L327">
        <v>282543</v>
      </c>
      <c r="M327">
        <v>31781</v>
      </c>
      <c r="N327">
        <v>423879</v>
      </c>
      <c r="O327">
        <v>1406671</v>
      </c>
      <c r="P327">
        <v>2062035</v>
      </c>
      <c r="Q327">
        <v>25149</v>
      </c>
      <c r="R327">
        <f>SUM(Table13[[#This Row],[htmlResponseBytes]:[otherResponseBytes]])</f>
        <v>4232058</v>
      </c>
      <c r="S327">
        <v>59</v>
      </c>
      <c r="T327">
        <v>3</v>
      </c>
      <c r="U327">
        <v>0</v>
      </c>
      <c r="V327">
        <v>1</v>
      </c>
      <c r="W327">
        <v>0</v>
      </c>
      <c r="X327">
        <v>0</v>
      </c>
      <c r="Y327">
        <v>1</v>
      </c>
      <c r="Z327">
        <v>0</v>
      </c>
      <c r="AA327">
        <v>1</v>
      </c>
      <c r="AB327">
        <v>1</v>
      </c>
      <c r="AC327">
        <v>0</v>
      </c>
      <c r="AD327">
        <v>1</v>
      </c>
    </row>
    <row r="328" spans="1:30" x14ac:dyDescent="0.2">
      <c r="A328">
        <v>203</v>
      </c>
      <c r="B328" t="s">
        <v>903</v>
      </c>
      <c r="C328">
        <v>200</v>
      </c>
      <c r="D328">
        <v>59</v>
      </c>
      <c r="E328" s="24">
        <v>42934.605347222219</v>
      </c>
      <c r="F328" s="24">
        <v>42934.605428240742</v>
      </c>
      <c r="G328">
        <v>6.98</v>
      </c>
      <c r="H328">
        <v>156</v>
      </c>
      <c r="I328">
        <v>39</v>
      </c>
      <c r="J328">
        <v>19446</v>
      </c>
      <c r="K328">
        <v>126</v>
      </c>
      <c r="L328">
        <v>669837</v>
      </c>
      <c r="M328" t="s">
        <v>56</v>
      </c>
      <c r="N328">
        <v>426312</v>
      </c>
      <c r="O328">
        <v>12197706</v>
      </c>
      <c r="P328">
        <v>2311523</v>
      </c>
      <c r="Q328">
        <v>10780</v>
      </c>
      <c r="R328">
        <f>SUM(Table13[[#This Row],[htmlResponseBytes]:[otherResponseBytes]])</f>
        <v>15616158</v>
      </c>
      <c r="S328">
        <v>29</v>
      </c>
      <c r="T328">
        <v>3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1</v>
      </c>
      <c r="AB328">
        <v>1</v>
      </c>
      <c r="AC328">
        <v>1</v>
      </c>
      <c r="AD328">
        <v>1</v>
      </c>
    </row>
    <row r="329" spans="1:30" x14ac:dyDescent="0.2">
      <c r="A329">
        <v>218</v>
      </c>
      <c r="B329" t="s">
        <v>904</v>
      </c>
      <c r="C329">
        <v>200</v>
      </c>
      <c r="D329">
        <v>59</v>
      </c>
      <c r="E329" s="24">
        <v>42934.606469907405</v>
      </c>
      <c r="F329" s="24">
        <v>42934.606562499997</v>
      </c>
      <c r="G329">
        <v>8.1199999999999992</v>
      </c>
      <c r="H329">
        <v>207</v>
      </c>
      <c r="I329">
        <v>41</v>
      </c>
      <c r="J329">
        <v>51152</v>
      </c>
      <c r="K329">
        <v>89</v>
      </c>
      <c r="L329">
        <v>417037</v>
      </c>
      <c r="M329" t="s">
        <v>56</v>
      </c>
      <c r="N329">
        <v>750424</v>
      </c>
      <c r="O329">
        <v>2141771</v>
      </c>
      <c r="P329">
        <v>3296656</v>
      </c>
      <c r="Q329">
        <v>209816</v>
      </c>
      <c r="R329">
        <f>SUM(Table13[[#This Row],[htmlResponseBytes]:[otherResponseBytes]])</f>
        <v>6815704</v>
      </c>
      <c r="S329">
        <v>110</v>
      </c>
      <c r="T329">
        <v>4</v>
      </c>
      <c r="U329">
        <v>0</v>
      </c>
      <c r="V329">
        <v>0</v>
      </c>
      <c r="W329">
        <v>0</v>
      </c>
      <c r="X329">
        <v>0</v>
      </c>
      <c r="Y329">
        <v>1</v>
      </c>
      <c r="Z329">
        <v>0</v>
      </c>
      <c r="AA329">
        <v>1</v>
      </c>
      <c r="AB329">
        <v>1</v>
      </c>
      <c r="AC329">
        <v>0</v>
      </c>
      <c r="AD329">
        <v>1</v>
      </c>
    </row>
    <row r="330" spans="1:30" x14ac:dyDescent="0.2">
      <c r="A330">
        <v>250</v>
      </c>
      <c r="B330" t="s">
        <v>905</v>
      </c>
      <c r="C330">
        <v>200</v>
      </c>
      <c r="D330">
        <v>59</v>
      </c>
      <c r="E330" s="24">
        <v>42934.609699074077</v>
      </c>
      <c r="F330" s="24">
        <v>42934.609756944446</v>
      </c>
      <c r="G330">
        <v>5.0199999999999996</v>
      </c>
      <c r="H330">
        <v>53</v>
      </c>
      <c r="I330">
        <v>2</v>
      </c>
      <c r="J330">
        <v>3643</v>
      </c>
      <c r="K330">
        <v>51</v>
      </c>
      <c r="L330">
        <v>137087</v>
      </c>
      <c r="M330" t="s">
        <v>56</v>
      </c>
      <c r="N330">
        <v>238721</v>
      </c>
      <c r="O330">
        <v>470274</v>
      </c>
      <c r="P330">
        <v>1048874</v>
      </c>
      <c r="Q330">
        <v>230</v>
      </c>
      <c r="R330">
        <f>SUM(Table13[[#This Row],[htmlResponseBytes]:[otherResponseBytes]])</f>
        <v>1895186</v>
      </c>
      <c r="S330">
        <v>7</v>
      </c>
      <c r="T330">
        <v>1</v>
      </c>
      <c r="U330">
        <v>0</v>
      </c>
      <c r="V330">
        <v>0</v>
      </c>
      <c r="W330">
        <v>1</v>
      </c>
      <c r="X330">
        <v>0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</row>
    <row r="331" spans="1:30" x14ac:dyDescent="0.2">
      <c r="A331">
        <v>393</v>
      </c>
      <c r="B331" t="s">
        <v>906</v>
      </c>
      <c r="C331">
        <v>200</v>
      </c>
      <c r="D331">
        <v>59</v>
      </c>
      <c r="E331" s="24">
        <v>42934.623414351852</v>
      </c>
      <c r="F331" s="24">
        <v>42934.623611111114</v>
      </c>
      <c r="G331">
        <v>16.7</v>
      </c>
      <c r="H331">
        <v>240</v>
      </c>
      <c r="I331">
        <v>81</v>
      </c>
      <c r="J331">
        <v>58980</v>
      </c>
      <c r="K331">
        <v>119</v>
      </c>
      <c r="L331">
        <v>209160</v>
      </c>
      <c r="M331">
        <v>678</v>
      </c>
      <c r="N331">
        <v>408863</v>
      </c>
      <c r="O331">
        <v>851528</v>
      </c>
      <c r="P331">
        <v>2976103</v>
      </c>
      <c r="Q331">
        <v>109419</v>
      </c>
      <c r="R331">
        <f>SUM(Table13[[#This Row],[htmlResponseBytes]:[otherResponseBytes]])</f>
        <v>4555751</v>
      </c>
      <c r="S331">
        <v>106</v>
      </c>
      <c r="T331">
        <v>5</v>
      </c>
      <c r="U331">
        <v>0</v>
      </c>
      <c r="V331">
        <v>1</v>
      </c>
      <c r="W331">
        <v>0</v>
      </c>
      <c r="X331">
        <v>0</v>
      </c>
      <c r="Y331">
        <v>0</v>
      </c>
      <c r="Z331">
        <v>1</v>
      </c>
      <c r="AA331">
        <v>1</v>
      </c>
      <c r="AB331">
        <v>1</v>
      </c>
      <c r="AC331">
        <v>1</v>
      </c>
      <c r="AD331">
        <v>1</v>
      </c>
    </row>
    <row r="332" spans="1:30" x14ac:dyDescent="0.2">
      <c r="A332">
        <v>440</v>
      </c>
      <c r="B332" t="s">
        <v>907</v>
      </c>
      <c r="C332">
        <v>200</v>
      </c>
      <c r="D332">
        <v>59</v>
      </c>
      <c r="E332" s="24">
        <v>42934.627997685187</v>
      </c>
      <c r="F332" s="24">
        <v>42934.628148148149</v>
      </c>
      <c r="G332">
        <v>12.85</v>
      </c>
      <c r="H332">
        <v>106</v>
      </c>
      <c r="I332">
        <v>22</v>
      </c>
      <c r="J332">
        <v>13691</v>
      </c>
      <c r="K332">
        <v>90</v>
      </c>
      <c r="L332">
        <v>217144</v>
      </c>
      <c r="M332" t="s">
        <v>56</v>
      </c>
      <c r="N332">
        <v>135068</v>
      </c>
      <c r="O332">
        <v>897399</v>
      </c>
      <c r="P332">
        <v>1146785</v>
      </c>
      <c r="Q332">
        <v>19295</v>
      </c>
      <c r="R332">
        <f>SUM(Table13[[#This Row],[htmlResponseBytes]:[otherResponseBytes]])</f>
        <v>2415691</v>
      </c>
      <c r="S332">
        <v>26</v>
      </c>
      <c r="T332">
        <v>2</v>
      </c>
      <c r="U332">
        <v>0</v>
      </c>
      <c r="V332">
        <v>1</v>
      </c>
      <c r="W332">
        <v>0</v>
      </c>
      <c r="X332">
        <v>0</v>
      </c>
      <c r="Y332">
        <v>0</v>
      </c>
      <c r="Z332">
        <v>1</v>
      </c>
      <c r="AA332">
        <v>1</v>
      </c>
      <c r="AB332">
        <v>1</v>
      </c>
      <c r="AC332">
        <v>0</v>
      </c>
      <c r="AD332">
        <v>1</v>
      </c>
    </row>
    <row r="333" spans="1:30" x14ac:dyDescent="0.2">
      <c r="A333">
        <v>446</v>
      </c>
      <c r="B333" t="s">
        <v>908</v>
      </c>
      <c r="C333">
        <v>200</v>
      </c>
      <c r="D333">
        <v>59</v>
      </c>
      <c r="E333" s="24">
        <v>42934.628472222219</v>
      </c>
      <c r="F333" s="24">
        <v>42934.628576388888</v>
      </c>
      <c r="G333">
        <v>8.82</v>
      </c>
      <c r="H333">
        <v>190</v>
      </c>
      <c r="I333">
        <v>46</v>
      </c>
      <c r="J333">
        <v>38157</v>
      </c>
      <c r="K333">
        <v>127</v>
      </c>
      <c r="L333">
        <v>94836</v>
      </c>
      <c r="M333" t="s">
        <v>56</v>
      </c>
      <c r="N333">
        <v>78650</v>
      </c>
      <c r="O333">
        <v>358439</v>
      </c>
      <c r="P333">
        <v>2056989</v>
      </c>
      <c r="Q333">
        <v>15369</v>
      </c>
      <c r="R333">
        <f>SUM(Table13[[#This Row],[htmlResponseBytes]:[otherResponseBytes]])</f>
        <v>2604283</v>
      </c>
      <c r="S333">
        <v>32</v>
      </c>
      <c r="T333">
        <v>5</v>
      </c>
      <c r="U333">
        <v>0</v>
      </c>
      <c r="V333">
        <v>1</v>
      </c>
      <c r="W333">
        <v>0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0</v>
      </c>
      <c r="AD333">
        <v>1</v>
      </c>
    </row>
    <row r="334" spans="1:30" x14ac:dyDescent="0.2">
      <c r="A334">
        <v>588</v>
      </c>
      <c r="B334" t="s">
        <v>909</v>
      </c>
      <c r="C334">
        <v>200</v>
      </c>
      <c r="D334">
        <v>59</v>
      </c>
      <c r="E334" s="24">
        <v>42934.650208333333</v>
      </c>
      <c r="F334" s="24">
        <v>42934.650289351855</v>
      </c>
      <c r="G334">
        <v>6.97</v>
      </c>
      <c r="H334">
        <v>139</v>
      </c>
      <c r="I334">
        <v>45</v>
      </c>
      <c r="J334">
        <v>22995</v>
      </c>
      <c r="K334">
        <v>89</v>
      </c>
      <c r="L334">
        <v>209452</v>
      </c>
      <c r="M334">
        <v>105117</v>
      </c>
      <c r="N334">
        <v>926285</v>
      </c>
      <c r="O334">
        <v>1285607</v>
      </c>
      <c r="P334">
        <v>1514182</v>
      </c>
      <c r="Q334">
        <v>65336</v>
      </c>
      <c r="R334">
        <f>SUM(Table13[[#This Row],[htmlResponseBytes]:[otherResponseBytes]])</f>
        <v>4105979</v>
      </c>
      <c r="S334">
        <v>43</v>
      </c>
      <c r="T334">
        <v>8</v>
      </c>
      <c r="U334">
        <v>1</v>
      </c>
      <c r="V334">
        <v>0</v>
      </c>
      <c r="W334">
        <v>1</v>
      </c>
      <c r="X334">
        <v>0</v>
      </c>
      <c r="Y334">
        <v>1</v>
      </c>
      <c r="Z334">
        <v>1</v>
      </c>
      <c r="AA334">
        <v>1</v>
      </c>
      <c r="AB334">
        <v>1</v>
      </c>
      <c r="AC334">
        <v>0</v>
      </c>
      <c r="AD334">
        <v>1</v>
      </c>
    </row>
    <row r="335" spans="1:30" x14ac:dyDescent="0.2">
      <c r="A335">
        <v>173</v>
      </c>
      <c r="B335" t="s">
        <v>910</v>
      </c>
      <c r="C335">
        <v>200</v>
      </c>
      <c r="D335">
        <v>58</v>
      </c>
      <c r="E335" s="24">
        <v>42934.60261574074</v>
      </c>
      <c r="F335" s="24">
        <v>42934.602754629632</v>
      </c>
      <c r="G335">
        <v>12.19</v>
      </c>
      <c r="H335">
        <v>234</v>
      </c>
      <c r="I335">
        <v>89</v>
      </c>
      <c r="J335">
        <v>43932</v>
      </c>
      <c r="K335">
        <v>109</v>
      </c>
      <c r="L335">
        <v>804461</v>
      </c>
      <c r="M335" t="s">
        <v>56</v>
      </c>
      <c r="N335">
        <v>419870</v>
      </c>
      <c r="O335">
        <v>1483099</v>
      </c>
      <c r="P335">
        <v>7648978</v>
      </c>
      <c r="Q335">
        <v>294118</v>
      </c>
      <c r="R335">
        <f>SUM(Table13[[#This Row],[htmlResponseBytes]:[otherResponseBytes]])</f>
        <v>10650526</v>
      </c>
      <c r="S335">
        <v>74</v>
      </c>
      <c r="T335">
        <v>6</v>
      </c>
      <c r="U335">
        <v>0</v>
      </c>
      <c r="V335">
        <v>1</v>
      </c>
      <c r="W335">
        <v>0</v>
      </c>
      <c r="X335">
        <v>0</v>
      </c>
      <c r="Y335">
        <v>1</v>
      </c>
      <c r="Z335">
        <v>0</v>
      </c>
      <c r="AA335">
        <v>1</v>
      </c>
      <c r="AB335">
        <v>1</v>
      </c>
      <c r="AC335">
        <v>0</v>
      </c>
      <c r="AD335">
        <v>1</v>
      </c>
    </row>
    <row r="336" spans="1:30" x14ac:dyDescent="0.2">
      <c r="A336">
        <v>238</v>
      </c>
      <c r="B336" t="s">
        <v>911</v>
      </c>
      <c r="C336">
        <v>200</v>
      </c>
      <c r="D336">
        <v>57</v>
      </c>
      <c r="E336" s="24">
        <v>42934.608275462961</v>
      </c>
      <c r="F336" s="24">
        <v>42934.608344907407</v>
      </c>
      <c r="G336">
        <v>5.96</v>
      </c>
      <c r="H336">
        <v>128</v>
      </c>
      <c r="I336">
        <v>36</v>
      </c>
      <c r="J336">
        <v>25191</v>
      </c>
      <c r="K336">
        <v>84</v>
      </c>
      <c r="L336">
        <v>65237</v>
      </c>
      <c r="M336" t="s">
        <v>56</v>
      </c>
      <c r="N336">
        <v>239071</v>
      </c>
      <c r="O336">
        <v>319525</v>
      </c>
      <c r="P336">
        <v>2201707</v>
      </c>
      <c r="Q336">
        <v>5490</v>
      </c>
      <c r="R336">
        <f>SUM(Table13[[#This Row],[htmlResponseBytes]:[otherResponseBytes]])</f>
        <v>2831030</v>
      </c>
      <c r="S336">
        <v>73</v>
      </c>
      <c r="T336">
        <v>18</v>
      </c>
      <c r="U336">
        <v>0</v>
      </c>
      <c r="V336">
        <v>1</v>
      </c>
      <c r="W336">
        <v>0</v>
      </c>
      <c r="X336">
        <v>1</v>
      </c>
      <c r="Y336">
        <v>1</v>
      </c>
      <c r="Z336">
        <v>0</v>
      </c>
      <c r="AA336">
        <v>1</v>
      </c>
      <c r="AB336">
        <v>1</v>
      </c>
      <c r="AC336">
        <v>0</v>
      </c>
      <c r="AD336">
        <v>1</v>
      </c>
    </row>
    <row r="337" spans="1:30" x14ac:dyDescent="0.2">
      <c r="A337">
        <v>379</v>
      </c>
      <c r="B337" t="s">
        <v>912</v>
      </c>
      <c r="C337">
        <v>200</v>
      </c>
      <c r="D337">
        <v>57</v>
      </c>
      <c r="E337" s="24">
        <v>42934.622615740744</v>
      </c>
      <c r="F337" s="24">
        <v>42934.622662037036</v>
      </c>
      <c r="G337">
        <v>4.4000000000000004</v>
      </c>
      <c r="H337">
        <v>167</v>
      </c>
      <c r="I337">
        <v>21</v>
      </c>
      <c r="J337">
        <v>18211</v>
      </c>
      <c r="K337">
        <v>144</v>
      </c>
      <c r="L337">
        <v>43142</v>
      </c>
      <c r="M337">
        <v>437</v>
      </c>
      <c r="N337">
        <v>221866</v>
      </c>
      <c r="O337">
        <v>1805658</v>
      </c>
      <c r="P337">
        <v>573020</v>
      </c>
      <c r="Q337">
        <v>130860</v>
      </c>
      <c r="R337">
        <f>SUM(Table13[[#This Row],[htmlResponseBytes]:[otherResponseBytes]])</f>
        <v>2774983</v>
      </c>
      <c r="S337">
        <v>17</v>
      </c>
      <c r="T337">
        <v>6</v>
      </c>
      <c r="U337">
        <v>0</v>
      </c>
      <c r="V337">
        <v>1</v>
      </c>
      <c r="W337">
        <v>0</v>
      </c>
      <c r="X337">
        <v>1</v>
      </c>
      <c r="Y337">
        <v>0</v>
      </c>
      <c r="Z337">
        <v>0</v>
      </c>
      <c r="AA337">
        <v>1</v>
      </c>
      <c r="AB337">
        <v>1</v>
      </c>
      <c r="AC337">
        <v>0</v>
      </c>
      <c r="AD337">
        <v>1</v>
      </c>
    </row>
    <row r="338" spans="1:30" x14ac:dyDescent="0.2">
      <c r="A338">
        <v>581</v>
      </c>
      <c r="B338" t="s">
        <v>913</v>
      </c>
      <c r="C338">
        <v>200</v>
      </c>
      <c r="D338">
        <v>57</v>
      </c>
      <c r="E338" s="24">
        <v>42934.649444444447</v>
      </c>
      <c r="F338" s="24">
        <v>42934.649513888886</v>
      </c>
      <c r="G338">
        <v>6.63</v>
      </c>
      <c r="H338">
        <v>83</v>
      </c>
      <c r="I338">
        <v>26</v>
      </c>
      <c r="J338">
        <v>14659</v>
      </c>
      <c r="K338">
        <v>52</v>
      </c>
      <c r="L338">
        <v>263714</v>
      </c>
      <c r="M338" t="s">
        <v>56</v>
      </c>
      <c r="N338">
        <v>504970</v>
      </c>
      <c r="O338">
        <v>229183</v>
      </c>
      <c r="P338">
        <v>1236511</v>
      </c>
      <c r="Q338">
        <v>11642</v>
      </c>
      <c r="R338">
        <f>SUM(Table13[[#This Row],[htmlResponseBytes]:[otherResponseBytes]])</f>
        <v>2246020</v>
      </c>
      <c r="S338">
        <v>27</v>
      </c>
      <c r="T338">
        <v>4</v>
      </c>
      <c r="U338">
        <v>1</v>
      </c>
      <c r="V338">
        <v>1</v>
      </c>
      <c r="W338">
        <v>1</v>
      </c>
      <c r="X338">
        <v>0</v>
      </c>
      <c r="Y338">
        <v>1</v>
      </c>
      <c r="Z338">
        <v>0</v>
      </c>
      <c r="AA338">
        <v>1</v>
      </c>
      <c r="AB338">
        <v>1</v>
      </c>
      <c r="AC338">
        <v>0</v>
      </c>
      <c r="AD338">
        <v>1</v>
      </c>
    </row>
    <row r="339" spans="1:30" x14ac:dyDescent="0.2">
      <c r="A339">
        <v>165</v>
      </c>
      <c r="B339" t="s">
        <v>914</v>
      </c>
      <c r="C339">
        <v>200</v>
      </c>
      <c r="D339">
        <v>56</v>
      </c>
      <c r="E339" s="24">
        <v>42934.601851851854</v>
      </c>
      <c r="F339" s="24">
        <v>42934.601886574077</v>
      </c>
      <c r="G339">
        <v>3.31</v>
      </c>
      <c r="H339">
        <v>48</v>
      </c>
      <c r="I339">
        <v>16</v>
      </c>
      <c r="J339">
        <v>8721</v>
      </c>
      <c r="K339">
        <v>29</v>
      </c>
      <c r="L339">
        <v>19527</v>
      </c>
      <c r="M339" t="s">
        <v>56</v>
      </c>
      <c r="N339">
        <v>987505</v>
      </c>
      <c r="O339">
        <v>2139108</v>
      </c>
      <c r="P339">
        <v>2729945</v>
      </c>
      <c r="Q339">
        <v>389555</v>
      </c>
      <c r="R339">
        <f>SUM(Table13[[#This Row],[htmlResponseBytes]:[otherResponseBytes]])</f>
        <v>6265640</v>
      </c>
      <c r="S339">
        <v>10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1</v>
      </c>
      <c r="AB339">
        <v>1</v>
      </c>
      <c r="AC339">
        <v>0</v>
      </c>
      <c r="AD339">
        <v>1</v>
      </c>
    </row>
    <row r="340" spans="1:30" x14ac:dyDescent="0.2">
      <c r="A340">
        <v>196</v>
      </c>
      <c r="B340" t="s">
        <v>915</v>
      </c>
      <c r="C340">
        <v>200</v>
      </c>
      <c r="D340">
        <v>56</v>
      </c>
      <c r="E340" s="24">
        <v>42934.604803240742</v>
      </c>
      <c r="F340" s="24">
        <v>42934.604861111111</v>
      </c>
      <c r="G340">
        <v>4.63</v>
      </c>
      <c r="H340">
        <v>38</v>
      </c>
      <c r="I340">
        <v>9</v>
      </c>
      <c r="J340">
        <v>4047</v>
      </c>
      <c r="K340">
        <v>31</v>
      </c>
      <c r="L340">
        <v>50381</v>
      </c>
      <c r="M340" t="s">
        <v>56</v>
      </c>
      <c r="N340">
        <v>266705</v>
      </c>
      <c r="O340">
        <v>3805759</v>
      </c>
      <c r="P340">
        <v>1479596</v>
      </c>
      <c r="Q340">
        <v>20071</v>
      </c>
      <c r="R340">
        <f>SUM(Table13[[#This Row],[htmlResponseBytes]:[otherResponseBytes]])</f>
        <v>5622512</v>
      </c>
      <c r="S340">
        <v>8</v>
      </c>
      <c r="T340">
        <v>2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1</v>
      </c>
      <c r="AB340">
        <v>1</v>
      </c>
      <c r="AC340">
        <v>1</v>
      </c>
      <c r="AD340">
        <v>1</v>
      </c>
    </row>
    <row r="341" spans="1:30" x14ac:dyDescent="0.2">
      <c r="A341">
        <v>249</v>
      </c>
      <c r="B341" t="s">
        <v>916</v>
      </c>
      <c r="C341">
        <v>200</v>
      </c>
      <c r="D341">
        <v>56</v>
      </c>
      <c r="E341" s="24">
        <v>42934.609513888892</v>
      </c>
      <c r="F341" s="24">
        <v>42934.609699074077</v>
      </c>
      <c r="G341">
        <v>15.81</v>
      </c>
      <c r="H341">
        <v>239</v>
      </c>
      <c r="I341">
        <v>72</v>
      </c>
      <c r="J341">
        <v>54446</v>
      </c>
      <c r="K341">
        <v>132</v>
      </c>
      <c r="L341">
        <v>702042</v>
      </c>
      <c r="M341">
        <v>444</v>
      </c>
      <c r="N341">
        <v>373828</v>
      </c>
      <c r="O341">
        <v>7735082</v>
      </c>
      <c r="P341">
        <v>7007694</v>
      </c>
      <c r="Q341">
        <v>33014</v>
      </c>
      <c r="R341">
        <f>SUM(Table13[[#This Row],[htmlResponseBytes]:[otherResponseBytes]])</f>
        <v>15852104</v>
      </c>
      <c r="S341">
        <v>79</v>
      </c>
      <c r="T341">
        <v>5</v>
      </c>
      <c r="U341">
        <v>0</v>
      </c>
      <c r="V341">
        <v>1</v>
      </c>
      <c r="W341">
        <v>1</v>
      </c>
      <c r="X341">
        <v>0</v>
      </c>
      <c r="Y341">
        <v>1</v>
      </c>
      <c r="Z341">
        <v>1</v>
      </c>
      <c r="AA341">
        <v>1</v>
      </c>
      <c r="AB341">
        <v>1</v>
      </c>
      <c r="AC341">
        <v>0</v>
      </c>
      <c r="AD341">
        <v>1</v>
      </c>
    </row>
    <row r="342" spans="1:30" x14ac:dyDescent="0.2">
      <c r="A342">
        <v>407</v>
      </c>
      <c r="B342" t="s">
        <v>917</v>
      </c>
      <c r="C342">
        <v>200</v>
      </c>
      <c r="D342">
        <v>56</v>
      </c>
      <c r="E342" s="24">
        <v>42934.624652777777</v>
      </c>
      <c r="F342" s="24">
        <v>42934.6247337963</v>
      </c>
      <c r="G342">
        <v>6.98</v>
      </c>
      <c r="H342">
        <v>219</v>
      </c>
      <c r="I342">
        <v>29</v>
      </c>
      <c r="J342">
        <v>30124</v>
      </c>
      <c r="K342">
        <v>192</v>
      </c>
      <c r="L342">
        <v>468686</v>
      </c>
      <c r="M342">
        <v>66488</v>
      </c>
      <c r="N342">
        <v>965941</v>
      </c>
      <c r="O342">
        <v>3901058</v>
      </c>
      <c r="P342">
        <v>2805342</v>
      </c>
      <c r="Q342">
        <v>22234</v>
      </c>
      <c r="R342">
        <f>SUM(Table13[[#This Row],[htmlResponseBytes]:[otherResponseBytes]])</f>
        <v>8229749</v>
      </c>
      <c r="S342">
        <v>51</v>
      </c>
      <c r="T342">
        <v>18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1</v>
      </c>
      <c r="AB342">
        <v>1</v>
      </c>
      <c r="AC342">
        <v>0</v>
      </c>
      <c r="AD342">
        <v>1</v>
      </c>
    </row>
    <row r="343" spans="1:30" x14ac:dyDescent="0.2">
      <c r="A343">
        <v>505</v>
      </c>
      <c r="B343" t="s">
        <v>918</v>
      </c>
      <c r="C343">
        <v>200</v>
      </c>
      <c r="D343">
        <v>56</v>
      </c>
      <c r="E343" s="24">
        <v>42934.640787037039</v>
      </c>
      <c r="F343" s="24">
        <v>42934.640914351854</v>
      </c>
      <c r="G343">
        <v>10.77</v>
      </c>
      <c r="H343">
        <v>196</v>
      </c>
      <c r="I343">
        <v>34</v>
      </c>
      <c r="J343">
        <v>30819</v>
      </c>
      <c r="K343">
        <v>159</v>
      </c>
      <c r="L343">
        <v>394263</v>
      </c>
      <c r="M343">
        <v>637</v>
      </c>
      <c r="N343">
        <v>745439</v>
      </c>
      <c r="O343">
        <v>1104991</v>
      </c>
      <c r="P343">
        <v>2150489</v>
      </c>
      <c r="Q343">
        <v>183083</v>
      </c>
      <c r="R343">
        <f>SUM(Table13[[#This Row],[htmlResponseBytes]:[otherResponseBytes]])</f>
        <v>4578902</v>
      </c>
      <c r="S343">
        <v>34</v>
      </c>
      <c r="T343">
        <v>14</v>
      </c>
      <c r="U343">
        <v>1</v>
      </c>
      <c r="V343">
        <v>1</v>
      </c>
      <c r="W343">
        <v>1</v>
      </c>
      <c r="X343">
        <v>1</v>
      </c>
      <c r="Y343">
        <v>0</v>
      </c>
      <c r="Z343">
        <v>1</v>
      </c>
      <c r="AA343">
        <v>1</v>
      </c>
      <c r="AB343">
        <v>1</v>
      </c>
      <c r="AC343">
        <v>0</v>
      </c>
      <c r="AD343">
        <v>1</v>
      </c>
    </row>
    <row r="344" spans="1:30" x14ac:dyDescent="0.2">
      <c r="A344">
        <v>597</v>
      </c>
      <c r="B344" t="s">
        <v>919</v>
      </c>
      <c r="C344">
        <v>200</v>
      </c>
      <c r="D344">
        <v>56</v>
      </c>
      <c r="E344" s="24">
        <v>42934.651307870372</v>
      </c>
      <c r="F344" s="24">
        <v>42934.651377314818</v>
      </c>
      <c r="G344">
        <v>5.51</v>
      </c>
      <c r="H344">
        <v>145</v>
      </c>
      <c r="I344">
        <v>39</v>
      </c>
      <c r="J344">
        <v>20275</v>
      </c>
      <c r="K344">
        <v>94</v>
      </c>
      <c r="L344">
        <v>166827</v>
      </c>
      <c r="M344">
        <v>643</v>
      </c>
      <c r="N344">
        <v>205403</v>
      </c>
      <c r="O344">
        <v>1047423</v>
      </c>
      <c r="P344">
        <v>2057967</v>
      </c>
      <c r="Q344">
        <v>15527</v>
      </c>
      <c r="R344">
        <f>SUM(Table13[[#This Row],[htmlResponseBytes]:[otherResponseBytes]])</f>
        <v>3493790</v>
      </c>
      <c r="S344">
        <v>37</v>
      </c>
      <c r="T344">
        <v>5</v>
      </c>
      <c r="U344">
        <v>1</v>
      </c>
      <c r="V344">
        <v>1</v>
      </c>
      <c r="W344">
        <v>0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0</v>
      </c>
      <c r="AD344">
        <v>1</v>
      </c>
    </row>
    <row r="345" spans="1:30" x14ac:dyDescent="0.2">
      <c r="A345">
        <v>428</v>
      </c>
      <c r="B345" t="s">
        <v>920</v>
      </c>
      <c r="C345">
        <v>200</v>
      </c>
      <c r="D345">
        <v>55</v>
      </c>
      <c r="E345" s="24">
        <v>42934.627175925925</v>
      </c>
      <c r="F345" s="24">
        <v>42934.627245370371</v>
      </c>
      <c r="G345">
        <v>6.4</v>
      </c>
      <c r="H345">
        <v>122</v>
      </c>
      <c r="I345">
        <v>15</v>
      </c>
      <c r="J345">
        <v>21411</v>
      </c>
      <c r="K345">
        <v>110</v>
      </c>
      <c r="L345">
        <v>124471</v>
      </c>
      <c r="M345" t="s">
        <v>56</v>
      </c>
      <c r="N345">
        <v>695929</v>
      </c>
      <c r="O345">
        <v>520743</v>
      </c>
      <c r="P345">
        <v>1582003</v>
      </c>
      <c r="Q345">
        <v>1242</v>
      </c>
      <c r="R345">
        <f>SUM(Table13[[#This Row],[htmlResponseBytes]:[otherResponseBytes]])</f>
        <v>2924388</v>
      </c>
      <c r="S345">
        <v>19</v>
      </c>
      <c r="T345">
        <v>6</v>
      </c>
      <c r="U345">
        <v>0</v>
      </c>
      <c r="V345">
        <v>1</v>
      </c>
      <c r="W345">
        <v>0</v>
      </c>
      <c r="X345">
        <v>0</v>
      </c>
      <c r="Y345">
        <v>1</v>
      </c>
      <c r="Z345">
        <v>0</v>
      </c>
      <c r="AA345">
        <v>1</v>
      </c>
      <c r="AB345">
        <v>1</v>
      </c>
      <c r="AC345">
        <v>0</v>
      </c>
      <c r="AD345">
        <v>1</v>
      </c>
    </row>
    <row r="346" spans="1:30" x14ac:dyDescent="0.2">
      <c r="A346">
        <v>485</v>
      </c>
      <c r="B346" t="s">
        <v>921</v>
      </c>
      <c r="C346">
        <v>200</v>
      </c>
      <c r="D346">
        <v>55</v>
      </c>
      <c r="E346" s="24">
        <v>42934.63784722222</v>
      </c>
      <c r="F346" s="24">
        <v>42934.637997685182</v>
      </c>
      <c r="G346">
        <v>12.72</v>
      </c>
      <c r="H346">
        <v>164</v>
      </c>
      <c r="I346">
        <v>37</v>
      </c>
      <c r="J346">
        <v>25630</v>
      </c>
      <c r="K346">
        <v>94</v>
      </c>
      <c r="L346">
        <v>30995</v>
      </c>
      <c r="M346" t="s">
        <v>56</v>
      </c>
      <c r="N346">
        <v>943764</v>
      </c>
      <c r="O346">
        <v>1328486</v>
      </c>
      <c r="P346">
        <v>10812251</v>
      </c>
      <c r="Q346">
        <v>17603</v>
      </c>
      <c r="R346">
        <f>SUM(Table13[[#This Row],[htmlResponseBytes]:[otherResponseBytes]])</f>
        <v>13133099</v>
      </c>
      <c r="S346">
        <v>57</v>
      </c>
      <c r="T346">
        <v>4</v>
      </c>
      <c r="U346">
        <v>0</v>
      </c>
      <c r="V346">
        <v>1</v>
      </c>
      <c r="W346">
        <v>0</v>
      </c>
      <c r="X346">
        <v>0</v>
      </c>
      <c r="Y346">
        <v>1</v>
      </c>
      <c r="Z346">
        <v>0</v>
      </c>
      <c r="AA346">
        <v>1</v>
      </c>
      <c r="AB346">
        <v>1</v>
      </c>
      <c r="AC346">
        <v>1</v>
      </c>
      <c r="AD346">
        <v>1</v>
      </c>
    </row>
    <row r="347" spans="1:30" x14ac:dyDescent="0.2">
      <c r="A347">
        <v>497</v>
      </c>
      <c r="B347" t="s">
        <v>922</v>
      </c>
      <c r="C347">
        <v>200</v>
      </c>
      <c r="D347">
        <v>55</v>
      </c>
      <c r="E347" s="24">
        <v>42934.639780092592</v>
      </c>
      <c r="F347" s="24">
        <v>42934.639837962961</v>
      </c>
      <c r="G347">
        <v>5.33</v>
      </c>
      <c r="H347">
        <v>113</v>
      </c>
      <c r="I347">
        <v>25</v>
      </c>
      <c r="J347">
        <v>21498</v>
      </c>
      <c r="K347">
        <v>82</v>
      </c>
      <c r="L347">
        <v>531131</v>
      </c>
      <c r="M347" t="s">
        <v>56</v>
      </c>
      <c r="N347">
        <v>597084</v>
      </c>
      <c r="O347">
        <v>600134</v>
      </c>
      <c r="P347">
        <v>2571894</v>
      </c>
      <c r="Q347">
        <v>11865</v>
      </c>
      <c r="R347">
        <f>SUM(Table13[[#This Row],[htmlResponseBytes]:[otherResponseBytes]])</f>
        <v>4312108</v>
      </c>
      <c r="S347">
        <v>54</v>
      </c>
      <c r="T347">
        <v>7</v>
      </c>
      <c r="U347">
        <v>1</v>
      </c>
      <c r="V347">
        <v>0</v>
      </c>
      <c r="W347">
        <v>0</v>
      </c>
      <c r="X347">
        <v>1</v>
      </c>
      <c r="Y347">
        <v>0</v>
      </c>
      <c r="Z347">
        <v>1</v>
      </c>
      <c r="AA347">
        <v>1</v>
      </c>
      <c r="AB347">
        <v>1</v>
      </c>
      <c r="AC347">
        <v>1</v>
      </c>
      <c r="AD347">
        <v>1</v>
      </c>
    </row>
    <row r="348" spans="1:30" x14ac:dyDescent="0.2">
      <c r="A348">
        <v>557</v>
      </c>
      <c r="B348" t="s">
        <v>923</v>
      </c>
      <c r="C348">
        <v>200</v>
      </c>
      <c r="D348">
        <v>55</v>
      </c>
      <c r="E348" s="24">
        <v>42934.646990740737</v>
      </c>
      <c r="F348" s="24">
        <v>42934.647141203706</v>
      </c>
      <c r="G348">
        <v>13.31</v>
      </c>
      <c r="H348">
        <v>167</v>
      </c>
      <c r="I348">
        <v>62</v>
      </c>
      <c r="J348">
        <v>49231</v>
      </c>
      <c r="K348">
        <v>42</v>
      </c>
      <c r="L348">
        <v>274150</v>
      </c>
      <c r="M348">
        <v>159488</v>
      </c>
      <c r="N348">
        <v>401767</v>
      </c>
      <c r="O348">
        <v>3126754</v>
      </c>
      <c r="P348">
        <v>1803511</v>
      </c>
      <c r="Q348">
        <v>25671</v>
      </c>
      <c r="R348">
        <f>SUM(Table13[[#This Row],[htmlResponseBytes]:[otherResponseBytes]])</f>
        <v>5791341</v>
      </c>
      <c r="S348">
        <v>63</v>
      </c>
      <c r="T348">
        <v>2</v>
      </c>
      <c r="U348">
        <v>1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v>1</v>
      </c>
      <c r="AB348">
        <v>1</v>
      </c>
      <c r="AC348">
        <v>0</v>
      </c>
      <c r="AD348">
        <v>1</v>
      </c>
    </row>
    <row r="349" spans="1:30" x14ac:dyDescent="0.2">
      <c r="A349">
        <v>72</v>
      </c>
      <c r="B349" t="s">
        <v>924</v>
      </c>
      <c r="C349">
        <v>200</v>
      </c>
      <c r="D349">
        <v>54</v>
      </c>
      <c r="E349" s="24">
        <v>42934.593541666669</v>
      </c>
      <c r="F349" s="24">
        <v>42934.593680555554</v>
      </c>
      <c r="G349">
        <v>12.56</v>
      </c>
      <c r="H349">
        <v>239</v>
      </c>
      <c r="I349">
        <v>77</v>
      </c>
      <c r="J349">
        <v>67943</v>
      </c>
      <c r="K349">
        <v>65</v>
      </c>
      <c r="L349">
        <v>153713</v>
      </c>
      <c r="M349">
        <v>437</v>
      </c>
      <c r="N349">
        <v>207251</v>
      </c>
      <c r="O349">
        <v>1158944</v>
      </c>
      <c r="P349">
        <v>1994713</v>
      </c>
      <c r="Q349">
        <v>39816</v>
      </c>
      <c r="R349">
        <f>SUM(Table13[[#This Row],[htmlResponseBytes]:[otherResponseBytes]])</f>
        <v>3554874</v>
      </c>
      <c r="S349">
        <v>76</v>
      </c>
      <c r="T349">
        <v>1</v>
      </c>
      <c r="U349">
        <v>0</v>
      </c>
      <c r="V349">
        <v>1</v>
      </c>
      <c r="W349">
        <v>0</v>
      </c>
      <c r="X349">
        <v>0</v>
      </c>
      <c r="Y349">
        <v>0</v>
      </c>
      <c r="Z349">
        <v>0</v>
      </c>
      <c r="AA349">
        <v>1</v>
      </c>
      <c r="AB349">
        <v>1</v>
      </c>
      <c r="AC349">
        <v>1</v>
      </c>
      <c r="AD349">
        <v>1</v>
      </c>
    </row>
    <row r="350" spans="1:30" x14ac:dyDescent="0.2">
      <c r="A350">
        <v>78</v>
      </c>
      <c r="B350" t="s">
        <v>925</v>
      </c>
      <c r="C350">
        <v>200</v>
      </c>
      <c r="D350">
        <v>54</v>
      </c>
      <c r="E350" s="24">
        <v>42934.59447916667</v>
      </c>
      <c r="F350" s="24">
        <v>42934.594652777778</v>
      </c>
      <c r="G350">
        <v>15.48</v>
      </c>
      <c r="H350">
        <v>230</v>
      </c>
      <c r="I350">
        <v>93</v>
      </c>
      <c r="J350">
        <v>68893</v>
      </c>
      <c r="K350">
        <v>95</v>
      </c>
      <c r="L350">
        <v>549552</v>
      </c>
      <c r="M350">
        <v>4648</v>
      </c>
      <c r="N350">
        <v>708997</v>
      </c>
      <c r="O350">
        <v>569269</v>
      </c>
      <c r="P350">
        <v>5367438</v>
      </c>
      <c r="Q350">
        <v>186493</v>
      </c>
      <c r="R350">
        <f>SUM(Table13[[#This Row],[htmlResponseBytes]:[otherResponseBytes]])</f>
        <v>7386397</v>
      </c>
      <c r="S350">
        <v>78</v>
      </c>
      <c r="T350">
        <v>7</v>
      </c>
      <c r="U350">
        <v>0</v>
      </c>
      <c r="V350">
        <v>1</v>
      </c>
      <c r="W350">
        <v>0</v>
      </c>
      <c r="X350">
        <v>1</v>
      </c>
      <c r="Y350">
        <v>0</v>
      </c>
      <c r="Z350">
        <v>1</v>
      </c>
      <c r="AA350">
        <v>1</v>
      </c>
      <c r="AB350">
        <v>1</v>
      </c>
      <c r="AC350">
        <v>1</v>
      </c>
      <c r="AD350">
        <v>1</v>
      </c>
    </row>
    <row r="351" spans="1:30" x14ac:dyDescent="0.2">
      <c r="A351">
        <v>138</v>
      </c>
      <c r="B351" t="s">
        <v>926</v>
      </c>
      <c r="C351">
        <v>200</v>
      </c>
      <c r="D351">
        <v>54</v>
      </c>
      <c r="E351" s="24">
        <v>42934.599409722221</v>
      </c>
      <c r="F351" s="24">
        <v>42934.59946759259</v>
      </c>
      <c r="G351">
        <v>4.41</v>
      </c>
      <c r="H351">
        <v>70</v>
      </c>
      <c r="I351">
        <v>20</v>
      </c>
      <c r="J351">
        <v>9338</v>
      </c>
      <c r="K351">
        <v>53</v>
      </c>
      <c r="L351">
        <v>72029</v>
      </c>
      <c r="M351" t="s">
        <v>56</v>
      </c>
      <c r="N351">
        <v>1081469</v>
      </c>
      <c r="O351">
        <v>3092512</v>
      </c>
      <c r="P351">
        <v>1764469</v>
      </c>
      <c r="Q351">
        <v>243964</v>
      </c>
      <c r="R351">
        <f>SUM(Table13[[#This Row],[htmlResponseBytes]:[otherResponseBytes]])</f>
        <v>6254443</v>
      </c>
      <c r="S351">
        <v>12</v>
      </c>
      <c r="T351">
        <v>8</v>
      </c>
      <c r="U351">
        <v>0</v>
      </c>
      <c r="V351">
        <v>0</v>
      </c>
      <c r="W351">
        <v>1</v>
      </c>
      <c r="X351">
        <v>0</v>
      </c>
      <c r="Y351">
        <v>1</v>
      </c>
      <c r="Z351">
        <v>0</v>
      </c>
      <c r="AA351">
        <v>1</v>
      </c>
      <c r="AB351">
        <v>1</v>
      </c>
      <c r="AC351">
        <v>0</v>
      </c>
      <c r="AD351">
        <v>1</v>
      </c>
    </row>
    <row r="352" spans="1:30" x14ac:dyDescent="0.2">
      <c r="A352">
        <v>429</v>
      </c>
      <c r="B352" t="s">
        <v>927</v>
      </c>
      <c r="C352">
        <v>200</v>
      </c>
      <c r="D352">
        <v>54</v>
      </c>
      <c r="E352" s="24">
        <v>42934.627245370371</v>
      </c>
      <c r="F352" s="24">
        <v>42934.627314814818</v>
      </c>
      <c r="G352">
        <v>5.94</v>
      </c>
      <c r="H352">
        <v>120</v>
      </c>
      <c r="I352">
        <v>35</v>
      </c>
      <c r="J352">
        <v>20104</v>
      </c>
      <c r="K352">
        <v>83</v>
      </c>
      <c r="L352">
        <v>174448</v>
      </c>
      <c r="M352">
        <v>5631</v>
      </c>
      <c r="N352">
        <v>339778</v>
      </c>
      <c r="O352">
        <v>1016865</v>
      </c>
      <c r="P352">
        <v>1800691</v>
      </c>
      <c r="Q352">
        <v>11269</v>
      </c>
      <c r="R352">
        <f>SUM(Table13[[#This Row],[htmlResponseBytes]:[otherResponseBytes]])</f>
        <v>3348682</v>
      </c>
      <c r="S352">
        <v>34</v>
      </c>
      <c r="T352">
        <v>2</v>
      </c>
      <c r="U352">
        <v>0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0</v>
      </c>
      <c r="AD352">
        <v>1</v>
      </c>
    </row>
    <row r="353" spans="1:30" x14ac:dyDescent="0.2">
      <c r="A353">
        <v>469</v>
      </c>
      <c r="B353" t="s">
        <v>928</v>
      </c>
      <c r="C353">
        <v>200</v>
      </c>
      <c r="D353">
        <v>54</v>
      </c>
      <c r="E353" s="24">
        <v>42934.630231481482</v>
      </c>
      <c r="F353" s="24">
        <v>42934.630324074074</v>
      </c>
      <c r="G353">
        <v>7.83</v>
      </c>
      <c r="H353">
        <v>208</v>
      </c>
      <c r="I353">
        <v>72</v>
      </c>
      <c r="J353">
        <v>43396</v>
      </c>
      <c r="K353">
        <v>107</v>
      </c>
      <c r="L353">
        <v>172284</v>
      </c>
      <c r="M353" t="s">
        <v>56</v>
      </c>
      <c r="N353">
        <v>478047</v>
      </c>
      <c r="O353">
        <v>1376803</v>
      </c>
      <c r="P353">
        <v>2544239</v>
      </c>
      <c r="Q353">
        <v>78165</v>
      </c>
      <c r="R353">
        <f>SUM(Table13[[#This Row],[htmlResponseBytes]:[otherResponseBytes]])</f>
        <v>4649538</v>
      </c>
      <c r="S353">
        <v>64</v>
      </c>
      <c r="T353">
        <v>3</v>
      </c>
      <c r="U353">
        <v>0</v>
      </c>
      <c r="V353">
        <v>1</v>
      </c>
      <c r="W353">
        <v>0</v>
      </c>
      <c r="X353">
        <v>0</v>
      </c>
      <c r="Y353">
        <v>0</v>
      </c>
      <c r="Z353">
        <v>1</v>
      </c>
      <c r="AA353">
        <v>1</v>
      </c>
      <c r="AB353">
        <v>1</v>
      </c>
      <c r="AC353">
        <v>1</v>
      </c>
      <c r="AD353">
        <v>1</v>
      </c>
    </row>
    <row r="354" spans="1:30" x14ac:dyDescent="0.2">
      <c r="A354">
        <v>494</v>
      </c>
      <c r="B354" t="s">
        <v>929</v>
      </c>
      <c r="C354">
        <v>200</v>
      </c>
      <c r="D354">
        <v>54</v>
      </c>
      <c r="E354" s="24">
        <v>42934.639386574076</v>
      </c>
      <c r="F354" s="24">
        <v>42934.639444444445</v>
      </c>
      <c r="G354">
        <v>5</v>
      </c>
      <c r="H354">
        <v>139</v>
      </c>
      <c r="I354">
        <v>17</v>
      </c>
      <c r="J354">
        <v>51245</v>
      </c>
      <c r="K354">
        <v>104</v>
      </c>
      <c r="L354">
        <v>161459</v>
      </c>
      <c r="M354">
        <v>83835</v>
      </c>
      <c r="N354">
        <v>421940</v>
      </c>
      <c r="O354">
        <v>932636</v>
      </c>
      <c r="P354">
        <v>1437869</v>
      </c>
      <c r="Q354">
        <v>5106</v>
      </c>
      <c r="R354">
        <f>SUM(Table13[[#This Row],[htmlResponseBytes]:[otherResponseBytes]])</f>
        <v>3042845</v>
      </c>
      <c r="S354">
        <v>51</v>
      </c>
      <c r="T354">
        <v>19</v>
      </c>
      <c r="U354">
        <v>1</v>
      </c>
      <c r="V354">
        <v>0</v>
      </c>
      <c r="W354">
        <v>0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0</v>
      </c>
      <c r="AD354">
        <v>1</v>
      </c>
    </row>
    <row r="355" spans="1:30" x14ac:dyDescent="0.2">
      <c r="A355">
        <v>70</v>
      </c>
      <c r="B355" t="s">
        <v>930</v>
      </c>
      <c r="C355">
        <v>200</v>
      </c>
      <c r="D355">
        <v>53</v>
      </c>
      <c r="E355" s="24">
        <v>42934.593368055554</v>
      </c>
      <c r="F355" s="24">
        <v>42934.5934375</v>
      </c>
      <c r="G355">
        <v>5.35</v>
      </c>
      <c r="H355">
        <v>117</v>
      </c>
      <c r="I355">
        <v>35</v>
      </c>
      <c r="J355">
        <v>23264</v>
      </c>
      <c r="K355">
        <v>76</v>
      </c>
      <c r="L355">
        <v>196420</v>
      </c>
      <c r="M355" t="s">
        <v>56</v>
      </c>
      <c r="N355">
        <v>1401739</v>
      </c>
      <c r="O355">
        <v>1205221</v>
      </c>
      <c r="P355">
        <v>2449900</v>
      </c>
      <c r="Q355">
        <v>10895</v>
      </c>
      <c r="R355">
        <f>SUM(Table13[[#This Row],[htmlResponseBytes]:[otherResponseBytes]])</f>
        <v>5264175</v>
      </c>
      <c r="S355">
        <v>50</v>
      </c>
      <c r="T355">
        <v>3</v>
      </c>
      <c r="U355">
        <v>0</v>
      </c>
      <c r="V355">
        <v>1</v>
      </c>
      <c r="W355">
        <v>0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0</v>
      </c>
      <c r="AD355">
        <v>1</v>
      </c>
    </row>
    <row r="356" spans="1:30" x14ac:dyDescent="0.2">
      <c r="A356">
        <v>167</v>
      </c>
      <c r="B356" t="s">
        <v>931</v>
      </c>
      <c r="C356">
        <v>200</v>
      </c>
      <c r="D356">
        <v>53</v>
      </c>
      <c r="E356" s="24">
        <v>42934.602013888885</v>
      </c>
      <c r="F356" s="24">
        <v>42934.602060185185</v>
      </c>
      <c r="G356">
        <v>3.62</v>
      </c>
      <c r="H356">
        <v>110</v>
      </c>
      <c r="I356">
        <v>21</v>
      </c>
      <c r="J356">
        <v>27830</v>
      </c>
      <c r="K356">
        <v>62</v>
      </c>
      <c r="L356">
        <v>61428</v>
      </c>
      <c r="M356" t="s">
        <v>56</v>
      </c>
      <c r="N356">
        <v>175709</v>
      </c>
      <c r="O356">
        <v>1516398</v>
      </c>
      <c r="P356">
        <v>1019613</v>
      </c>
      <c r="Q356">
        <v>7622</v>
      </c>
      <c r="R356">
        <f>SUM(Table13[[#This Row],[htmlResponseBytes]:[otherResponseBytes]])</f>
        <v>2780770</v>
      </c>
      <c r="S356">
        <v>34</v>
      </c>
      <c r="T356">
        <v>5</v>
      </c>
      <c r="U356">
        <v>0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0</v>
      </c>
      <c r="AD356">
        <v>1</v>
      </c>
    </row>
    <row r="357" spans="1:30" x14ac:dyDescent="0.2">
      <c r="A357">
        <v>207</v>
      </c>
      <c r="B357" t="s">
        <v>932</v>
      </c>
      <c r="C357">
        <v>200</v>
      </c>
      <c r="D357">
        <v>53</v>
      </c>
      <c r="E357" s="24">
        <v>42934.605729166666</v>
      </c>
      <c r="F357" s="24">
        <v>42934.605914351851</v>
      </c>
      <c r="G357">
        <v>16</v>
      </c>
      <c r="H357">
        <v>233</v>
      </c>
      <c r="I357">
        <v>44</v>
      </c>
      <c r="J357">
        <v>47783</v>
      </c>
      <c r="K357">
        <v>117</v>
      </c>
      <c r="L357">
        <v>303541</v>
      </c>
      <c r="M357" t="s">
        <v>56</v>
      </c>
      <c r="N357">
        <v>90193</v>
      </c>
      <c r="O357">
        <v>1362555</v>
      </c>
      <c r="P357">
        <v>1902773</v>
      </c>
      <c r="Q357">
        <v>50024</v>
      </c>
      <c r="R357">
        <f>SUM(Table13[[#This Row],[htmlResponseBytes]:[otherResponseBytes]])</f>
        <v>3709086</v>
      </c>
      <c r="S357">
        <v>53</v>
      </c>
      <c r="T357">
        <v>8</v>
      </c>
      <c r="U357">
        <v>0</v>
      </c>
      <c r="V357">
        <v>1</v>
      </c>
      <c r="W357">
        <v>1</v>
      </c>
      <c r="X357">
        <v>1</v>
      </c>
      <c r="Y357">
        <v>0</v>
      </c>
      <c r="Z357">
        <v>0</v>
      </c>
      <c r="AA357">
        <v>1</v>
      </c>
      <c r="AB357">
        <v>1</v>
      </c>
      <c r="AC357">
        <v>0</v>
      </c>
      <c r="AD357">
        <v>1</v>
      </c>
    </row>
    <row r="358" spans="1:30" x14ac:dyDescent="0.2">
      <c r="A358">
        <v>299</v>
      </c>
      <c r="B358" t="s">
        <v>933</v>
      </c>
      <c r="C358">
        <v>200</v>
      </c>
      <c r="D358">
        <v>53</v>
      </c>
      <c r="E358" s="24">
        <v>42934.614699074074</v>
      </c>
      <c r="F358" s="24">
        <v>42934.614733796298</v>
      </c>
      <c r="G358">
        <v>3.2</v>
      </c>
      <c r="H358">
        <v>44</v>
      </c>
      <c r="I358">
        <v>17</v>
      </c>
      <c r="J358">
        <v>6317</v>
      </c>
      <c r="K358">
        <v>31</v>
      </c>
      <c r="L358">
        <v>125484</v>
      </c>
      <c r="M358" t="s">
        <v>56</v>
      </c>
      <c r="N358">
        <v>108268</v>
      </c>
      <c r="O358">
        <v>2618786</v>
      </c>
      <c r="P358">
        <v>1066417</v>
      </c>
      <c r="Q358">
        <v>55725</v>
      </c>
      <c r="R358">
        <f>SUM(Table13[[#This Row],[htmlResponseBytes]:[otherResponseBytes]])</f>
        <v>3974680</v>
      </c>
      <c r="S358">
        <v>13</v>
      </c>
      <c r="T358">
        <v>4</v>
      </c>
      <c r="U358">
        <v>0</v>
      </c>
      <c r="V358">
        <v>0</v>
      </c>
      <c r="W358">
        <v>0</v>
      </c>
      <c r="X358">
        <v>1</v>
      </c>
      <c r="Y358">
        <v>0</v>
      </c>
      <c r="Z358">
        <v>0</v>
      </c>
      <c r="AA358">
        <v>1</v>
      </c>
      <c r="AB358">
        <v>1</v>
      </c>
      <c r="AC358">
        <v>0</v>
      </c>
      <c r="AD358">
        <v>1</v>
      </c>
    </row>
    <row r="359" spans="1:30" x14ac:dyDescent="0.2">
      <c r="A359">
        <v>499</v>
      </c>
      <c r="B359" t="s">
        <v>934</v>
      </c>
      <c r="C359">
        <v>200</v>
      </c>
      <c r="D359">
        <v>52</v>
      </c>
      <c r="E359" s="24">
        <v>42934.640347222223</v>
      </c>
      <c r="F359" s="24">
        <v>42934.640428240738</v>
      </c>
      <c r="G359">
        <v>6.91</v>
      </c>
      <c r="H359">
        <v>161</v>
      </c>
      <c r="I359">
        <v>30</v>
      </c>
      <c r="J359">
        <v>40824</v>
      </c>
      <c r="K359">
        <v>112</v>
      </c>
      <c r="L359">
        <v>898397</v>
      </c>
      <c r="M359">
        <v>869</v>
      </c>
      <c r="N359">
        <v>75438</v>
      </c>
      <c r="O359">
        <v>1962968</v>
      </c>
      <c r="P359">
        <v>2071506</v>
      </c>
      <c r="Q359">
        <v>8441</v>
      </c>
      <c r="R359">
        <f>SUM(Table13[[#This Row],[htmlResponseBytes]:[otherResponseBytes]])</f>
        <v>5017619</v>
      </c>
      <c r="S359">
        <v>33</v>
      </c>
      <c r="T359">
        <v>1</v>
      </c>
      <c r="U359">
        <v>1</v>
      </c>
      <c r="V359">
        <v>0</v>
      </c>
      <c r="W359">
        <v>0</v>
      </c>
      <c r="X359">
        <v>0</v>
      </c>
      <c r="Y359">
        <v>1</v>
      </c>
      <c r="Z359">
        <v>1</v>
      </c>
      <c r="AA359">
        <v>1</v>
      </c>
      <c r="AB359">
        <v>1</v>
      </c>
      <c r="AC359">
        <v>1</v>
      </c>
      <c r="AD359">
        <v>1</v>
      </c>
    </row>
    <row r="360" spans="1:30" x14ac:dyDescent="0.2">
      <c r="A360">
        <v>274</v>
      </c>
      <c r="B360" t="s">
        <v>935</v>
      </c>
      <c r="C360">
        <v>200</v>
      </c>
      <c r="D360">
        <v>51</v>
      </c>
      <c r="E360" s="24">
        <v>42934.611712962964</v>
      </c>
      <c r="F360" s="24">
        <v>42934.611747685187</v>
      </c>
      <c r="G360">
        <v>2.92</v>
      </c>
      <c r="H360">
        <v>56</v>
      </c>
      <c r="I360">
        <v>11</v>
      </c>
      <c r="J360">
        <v>10626</v>
      </c>
      <c r="K360">
        <v>44</v>
      </c>
      <c r="L360">
        <v>108867</v>
      </c>
      <c r="M360" t="s">
        <v>56</v>
      </c>
      <c r="N360">
        <v>802712</v>
      </c>
      <c r="O360">
        <v>1810173</v>
      </c>
      <c r="P360">
        <v>826822</v>
      </c>
      <c r="Q360">
        <v>2787</v>
      </c>
      <c r="R360">
        <f>SUM(Table13[[#This Row],[htmlResponseBytes]:[otherResponseBytes]])</f>
        <v>3551361</v>
      </c>
      <c r="S360">
        <v>11</v>
      </c>
      <c r="T360">
        <v>3</v>
      </c>
      <c r="U360">
        <v>0</v>
      </c>
      <c r="V360">
        <v>0</v>
      </c>
      <c r="W360">
        <v>1</v>
      </c>
      <c r="X360">
        <v>0</v>
      </c>
      <c r="Y360">
        <v>0</v>
      </c>
      <c r="Z360">
        <v>0</v>
      </c>
      <c r="AA360">
        <v>1</v>
      </c>
      <c r="AB360">
        <v>1</v>
      </c>
      <c r="AC360">
        <v>0</v>
      </c>
      <c r="AD360">
        <v>1</v>
      </c>
    </row>
    <row r="361" spans="1:30" x14ac:dyDescent="0.2">
      <c r="A361">
        <v>279</v>
      </c>
      <c r="B361" t="s">
        <v>936</v>
      </c>
      <c r="C361">
        <v>200</v>
      </c>
      <c r="D361">
        <v>51</v>
      </c>
      <c r="E361" s="24">
        <v>42934.612141203703</v>
      </c>
      <c r="F361" s="24">
        <v>42934.612280092595</v>
      </c>
      <c r="G361">
        <v>12.36</v>
      </c>
      <c r="H361">
        <v>191</v>
      </c>
      <c r="I361">
        <v>46</v>
      </c>
      <c r="J361">
        <v>52605</v>
      </c>
      <c r="K361">
        <v>115</v>
      </c>
      <c r="L361">
        <v>651137</v>
      </c>
      <c r="M361">
        <v>4256</v>
      </c>
      <c r="N361">
        <v>557871</v>
      </c>
      <c r="O361">
        <v>2580803</v>
      </c>
      <c r="P361">
        <v>2685135</v>
      </c>
      <c r="Q361">
        <v>20094</v>
      </c>
      <c r="R361">
        <f>SUM(Table13[[#This Row],[htmlResponseBytes]:[otherResponseBytes]])</f>
        <v>6499296</v>
      </c>
      <c r="S361">
        <v>33</v>
      </c>
      <c r="T361">
        <v>5</v>
      </c>
      <c r="U361">
        <v>0</v>
      </c>
      <c r="V361">
        <v>1</v>
      </c>
      <c r="W361">
        <v>0</v>
      </c>
      <c r="X361">
        <v>0</v>
      </c>
      <c r="Y361">
        <v>1</v>
      </c>
      <c r="Z361">
        <v>0</v>
      </c>
      <c r="AA361">
        <v>1</v>
      </c>
      <c r="AB361">
        <v>1</v>
      </c>
      <c r="AC361">
        <v>1</v>
      </c>
      <c r="AD361">
        <v>1</v>
      </c>
    </row>
    <row r="362" spans="1:30" x14ac:dyDescent="0.2">
      <c r="A362">
        <v>385</v>
      </c>
      <c r="B362" t="s">
        <v>937</v>
      </c>
      <c r="C362">
        <v>200</v>
      </c>
      <c r="D362">
        <v>51</v>
      </c>
      <c r="E362" s="24">
        <v>42934.622928240744</v>
      </c>
      <c r="F362" s="24">
        <v>42934.622986111113</v>
      </c>
      <c r="G362">
        <v>5.09</v>
      </c>
      <c r="H362">
        <v>43</v>
      </c>
      <c r="I362">
        <v>10</v>
      </c>
      <c r="J362">
        <v>4886</v>
      </c>
      <c r="K362">
        <v>29</v>
      </c>
      <c r="L362">
        <v>19708</v>
      </c>
      <c r="M362">
        <v>391</v>
      </c>
      <c r="N362">
        <v>1836284</v>
      </c>
      <c r="O362">
        <v>1156053</v>
      </c>
      <c r="P362">
        <v>4491854</v>
      </c>
      <c r="Q362">
        <v>126257</v>
      </c>
      <c r="R362">
        <f>SUM(Table13[[#This Row],[htmlResponseBytes]:[otherResponseBytes]])</f>
        <v>7630547</v>
      </c>
      <c r="S362">
        <v>8</v>
      </c>
      <c r="T362">
        <v>2</v>
      </c>
      <c r="U362">
        <v>0</v>
      </c>
      <c r="V362">
        <v>0</v>
      </c>
      <c r="W362">
        <v>0</v>
      </c>
      <c r="X362">
        <v>0</v>
      </c>
      <c r="Y362">
        <v>1</v>
      </c>
      <c r="Z362">
        <v>0</v>
      </c>
      <c r="AA362">
        <v>1</v>
      </c>
      <c r="AB362">
        <v>1</v>
      </c>
      <c r="AC362">
        <v>1</v>
      </c>
      <c r="AD362">
        <v>1</v>
      </c>
    </row>
    <row r="363" spans="1:30" x14ac:dyDescent="0.2">
      <c r="A363">
        <v>257</v>
      </c>
      <c r="B363" t="s">
        <v>938</v>
      </c>
      <c r="C363">
        <v>200</v>
      </c>
      <c r="D363">
        <v>50</v>
      </c>
      <c r="E363" s="24">
        <v>42934.610509259262</v>
      </c>
      <c r="F363" s="24">
        <v>42934.610590277778</v>
      </c>
      <c r="G363">
        <v>7.08</v>
      </c>
      <c r="H363">
        <v>38</v>
      </c>
      <c r="I363">
        <v>17</v>
      </c>
      <c r="J363">
        <v>6504</v>
      </c>
      <c r="K363">
        <v>27</v>
      </c>
      <c r="L363">
        <v>22604</v>
      </c>
      <c r="M363" t="s">
        <v>56</v>
      </c>
      <c r="N363">
        <v>1294</v>
      </c>
      <c r="O363">
        <v>1312756</v>
      </c>
      <c r="P363">
        <v>3702700</v>
      </c>
      <c r="Q363">
        <v>3110</v>
      </c>
      <c r="R363">
        <f>SUM(Table13[[#This Row],[htmlResponseBytes]:[otherResponseBytes]])</f>
        <v>5042464</v>
      </c>
      <c r="S363">
        <v>10</v>
      </c>
      <c r="T363">
        <v>1</v>
      </c>
      <c r="U363">
        <v>0</v>
      </c>
      <c r="V363">
        <v>0</v>
      </c>
      <c r="W363">
        <v>1</v>
      </c>
      <c r="X363">
        <v>0</v>
      </c>
      <c r="Y363">
        <v>1</v>
      </c>
      <c r="Z363">
        <v>0</v>
      </c>
      <c r="AA363">
        <v>1</v>
      </c>
      <c r="AB363">
        <v>1</v>
      </c>
      <c r="AC363">
        <v>0</v>
      </c>
      <c r="AD363">
        <v>1</v>
      </c>
    </row>
    <row r="364" spans="1:30" x14ac:dyDescent="0.2">
      <c r="A364">
        <v>519</v>
      </c>
      <c r="B364" t="s">
        <v>939</v>
      </c>
      <c r="C364">
        <v>200</v>
      </c>
      <c r="D364">
        <v>50</v>
      </c>
      <c r="E364" s="24">
        <v>42934.643287037034</v>
      </c>
      <c r="F364" s="24">
        <v>42934.64334490741</v>
      </c>
      <c r="G364">
        <v>4.1500000000000004</v>
      </c>
      <c r="H364">
        <v>89</v>
      </c>
      <c r="I364">
        <v>28</v>
      </c>
      <c r="J364">
        <v>21415</v>
      </c>
      <c r="K364">
        <v>52</v>
      </c>
      <c r="L364">
        <v>83057</v>
      </c>
      <c r="M364" t="s">
        <v>56</v>
      </c>
      <c r="N364">
        <v>276423</v>
      </c>
      <c r="O364">
        <v>1119804</v>
      </c>
      <c r="P364">
        <v>2416362</v>
      </c>
      <c r="Q364">
        <v>92291</v>
      </c>
      <c r="R364">
        <f>SUM(Table13[[#This Row],[htmlResponseBytes]:[otherResponseBytes]])</f>
        <v>3987937</v>
      </c>
      <c r="S364">
        <v>48</v>
      </c>
      <c r="T364">
        <v>1</v>
      </c>
      <c r="U364">
        <v>1</v>
      </c>
      <c r="V364">
        <v>1</v>
      </c>
      <c r="W364">
        <v>0</v>
      </c>
      <c r="X364">
        <v>0</v>
      </c>
      <c r="Y364">
        <v>0</v>
      </c>
      <c r="Z364">
        <v>1</v>
      </c>
      <c r="AA364">
        <v>1</v>
      </c>
      <c r="AB364">
        <v>1</v>
      </c>
      <c r="AC364">
        <v>1</v>
      </c>
      <c r="AD364">
        <v>1</v>
      </c>
    </row>
    <row r="365" spans="1:30" x14ac:dyDescent="0.2">
      <c r="A365">
        <v>554</v>
      </c>
      <c r="B365" t="s">
        <v>940</v>
      </c>
      <c r="C365">
        <v>200</v>
      </c>
      <c r="D365">
        <v>50</v>
      </c>
      <c r="E365" s="24">
        <v>42934.646701388891</v>
      </c>
      <c r="F365" s="24">
        <v>42934.646898148145</v>
      </c>
      <c r="G365">
        <v>16.809999999999999</v>
      </c>
      <c r="H365">
        <v>227</v>
      </c>
      <c r="I365">
        <v>69</v>
      </c>
      <c r="J365">
        <v>67857</v>
      </c>
      <c r="K365">
        <v>97</v>
      </c>
      <c r="L365">
        <v>215854</v>
      </c>
      <c r="M365">
        <v>24901</v>
      </c>
      <c r="N365">
        <v>225557</v>
      </c>
      <c r="O365">
        <v>630475</v>
      </c>
      <c r="P365">
        <v>5612738</v>
      </c>
      <c r="Q365">
        <v>70188</v>
      </c>
      <c r="R365">
        <f>SUM(Table13[[#This Row],[htmlResponseBytes]:[otherResponseBytes]])</f>
        <v>6779713</v>
      </c>
      <c r="S365">
        <v>108</v>
      </c>
      <c r="T365">
        <v>2</v>
      </c>
      <c r="U365">
        <v>1</v>
      </c>
      <c r="V365">
        <v>1</v>
      </c>
      <c r="W365">
        <v>1</v>
      </c>
      <c r="X365">
        <v>0</v>
      </c>
      <c r="Y365">
        <v>1</v>
      </c>
      <c r="Z365">
        <v>1</v>
      </c>
      <c r="AA365">
        <v>1</v>
      </c>
      <c r="AB365">
        <v>1</v>
      </c>
      <c r="AC365">
        <v>0</v>
      </c>
      <c r="AD365">
        <v>1</v>
      </c>
    </row>
    <row r="366" spans="1:30" x14ac:dyDescent="0.2">
      <c r="A366">
        <v>166</v>
      </c>
      <c r="B366" t="s">
        <v>941</v>
      </c>
      <c r="C366">
        <v>200</v>
      </c>
      <c r="D366">
        <v>49</v>
      </c>
      <c r="E366" s="24">
        <v>42934.601886574077</v>
      </c>
      <c r="F366" s="24">
        <v>42934.602013888885</v>
      </c>
      <c r="G366">
        <v>10.79</v>
      </c>
      <c r="H366">
        <v>101</v>
      </c>
      <c r="I366">
        <v>29</v>
      </c>
      <c r="J366">
        <v>17664</v>
      </c>
      <c r="K366">
        <v>59</v>
      </c>
      <c r="L366">
        <v>585138</v>
      </c>
      <c r="M366">
        <v>437</v>
      </c>
      <c r="N366">
        <v>2255998</v>
      </c>
      <c r="O366">
        <v>4290250</v>
      </c>
      <c r="P366">
        <v>4229236</v>
      </c>
      <c r="Q366">
        <v>115704</v>
      </c>
      <c r="R366">
        <f>SUM(Table13[[#This Row],[htmlResponseBytes]:[otherResponseBytes]])</f>
        <v>11476763</v>
      </c>
      <c r="S366">
        <v>29</v>
      </c>
      <c r="T366">
        <v>6</v>
      </c>
      <c r="U366">
        <v>0</v>
      </c>
      <c r="V366">
        <v>1</v>
      </c>
      <c r="W366">
        <v>0</v>
      </c>
      <c r="X366">
        <v>0</v>
      </c>
      <c r="Y366">
        <v>1</v>
      </c>
      <c r="Z366">
        <v>0</v>
      </c>
      <c r="AA366">
        <v>1</v>
      </c>
      <c r="AB366">
        <v>1</v>
      </c>
      <c r="AC366">
        <v>1</v>
      </c>
      <c r="AD366">
        <v>1</v>
      </c>
    </row>
    <row r="367" spans="1:30" x14ac:dyDescent="0.2">
      <c r="A367">
        <v>211</v>
      </c>
      <c r="B367" t="s">
        <v>942</v>
      </c>
      <c r="C367">
        <v>200</v>
      </c>
      <c r="D367">
        <v>49</v>
      </c>
      <c r="E367" s="24">
        <v>42934.606076388889</v>
      </c>
      <c r="F367" s="24">
        <v>42934.606134259258</v>
      </c>
      <c r="G367">
        <v>4.9800000000000004</v>
      </c>
      <c r="H367">
        <v>117</v>
      </c>
      <c r="I367">
        <v>41</v>
      </c>
      <c r="J367">
        <v>23223</v>
      </c>
      <c r="K367">
        <v>74</v>
      </c>
      <c r="L367">
        <v>146113</v>
      </c>
      <c r="M367" t="s">
        <v>56</v>
      </c>
      <c r="N367">
        <v>592804</v>
      </c>
      <c r="O367">
        <v>556059</v>
      </c>
      <c r="P367">
        <v>2662151</v>
      </c>
      <c r="Q367">
        <v>9052</v>
      </c>
      <c r="R367">
        <f>SUM(Table13[[#This Row],[htmlResponseBytes]:[otherResponseBytes]])</f>
        <v>3966179</v>
      </c>
      <c r="S367">
        <v>61</v>
      </c>
      <c r="T367">
        <v>5</v>
      </c>
      <c r="U367">
        <v>0</v>
      </c>
      <c r="V367">
        <v>1</v>
      </c>
      <c r="W367">
        <v>0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>
        <v>1</v>
      </c>
    </row>
    <row r="368" spans="1:30" x14ac:dyDescent="0.2">
      <c r="A368">
        <v>222</v>
      </c>
      <c r="B368" t="s">
        <v>943</v>
      </c>
      <c r="C368">
        <v>200</v>
      </c>
      <c r="D368">
        <v>49</v>
      </c>
      <c r="E368" s="24">
        <v>42934.606724537036</v>
      </c>
      <c r="F368" s="24">
        <v>42934.60728009259</v>
      </c>
      <c r="G368">
        <v>48.66</v>
      </c>
      <c r="H368">
        <v>111</v>
      </c>
      <c r="I368">
        <v>5</v>
      </c>
      <c r="J368">
        <v>10262</v>
      </c>
      <c r="K368">
        <v>106</v>
      </c>
      <c r="L368">
        <v>786148</v>
      </c>
      <c r="M368" t="s">
        <v>56</v>
      </c>
      <c r="N368">
        <v>548632</v>
      </c>
      <c r="O368">
        <v>11318109</v>
      </c>
      <c r="P368">
        <v>1878951</v>
      </c>
      <c r="Q368">
        <v>547</v>
      </c>
      <c r="R368">
        <f>SUM(Table13[[#This Row],[htmlResponseBytes]:[otherResponseBytes]])</f>
        <v>14532387</v>
      </c>
      <c r="S368">
        <v>6</v>
      </c>
      <c r="T368">
        <v>2</v>
      </c>
      <c r="U368">
        <v>0</v>
      </c>
      <c r="V368">
        <v>0</v>
      </c>
      <c r="W368">
        <v>1</v>
      </c>
      <c r="X368">
        <v>0</v>
      </c>
      <c r="Y368">
        <v>0</v>
      </c>
      <c r="Z368">
        <v>0</v>
      </c>
      <c r="AA368">
        <v>1</v>
      </c>
      <c r="AB368">
        <v>1</v>
      </c>
      <c r="AC368">
        <v>0</v>
      </c>
      <c r="AD368">
        <v>1</v>
      </c>
    </row>
    <row r="369" spans="1:30" x14ac:dyDescent="0.2">
      <c r="A369">
        <v>294</v>
      </c>
      <c r="B369" t="s">
        <v>944</v>
      </c>
      <c r="C369">
        <v>200</v>
      </c>
      <c r="D369">
        <v>49</v>
      </c>
      <c r="E369" s="24">
        <v>42934.613449074073</v>
      </c>
      <c r="F369" s="24">
        <v>42934.613668981481</v>
      </c>
      <c r="G369">
        <v>18.88</v>
      </c>
      <c r="H369">
        <v>233</v>
      </c>
      <c r="I369">
        <v>91</v>
      </c>
      <c r="J369">
        <v>72506</v>
      </c>
      <c r="K369">
        <v>75</v>
      </c>
      <c r="L369">
        <v>200754</v>
      </c>
      <c r="M369" t="s">
        <v>56</v>
      </c>
      <c r="N369">
        <v>119761</v>
      </c>
      <c r="O369">
        <v>1433693</v>
      </c>
      <c r="P369">
        <v>3003741</v>
      </c>
      <c r="Q369">
        <v>235480</v>
      </c>
      <c r="R369">
        <f>SUM(Table13[[#This Row],[htmlResponseBytes]:[otherResponseBytes]])</f>
        <v>4993429</v>
      </c>
      <c r="S369">
        <v>53</v>
      </c>
      <c r="T369">
        <v>2</v>
      </c>
      <c r="U369">
        <v>0</v>
      </c>
      <c r="V369">
        <v>1</v>
      </c>
      <c r="W369">
        <v>0</v>
      </c>
      <c r="X369">
        <v>0</v>
      </c>
      <c r="Y369">
        <v>1</v>
      </c>
      <c r="Z369">
        <v>1</v>
      </c>
      <c r="AA369">
        <v>1</v>
      </c>
      <c r="AB369">
        <v>1</v>
      </c>
      <c r="AC369">
        <v>0</v>
      </c>
      <c r="AD369">
        <v>1</v>
      </c>
    </row>
    <row r="370" spans="1:30" x14ac:dyDescent="0.2">
      <c r="A370">
        <v>434</v>
      </c>
      <c r="B370" t="s">
        <v>945</v>
      </c>
      <c r="C370">
        <v>200</v>
      </c>
      <c r="D370">
        <v>49</v>
      </c>
      <c r="E370" s="24">
        <v>42934.627465277779</v>
      </c>
      <c r="F370" s="24">
        <v>42934.627557870372</v>
      </c>
      <c r="G370">
        <v>8.64</v>
      </c>
      <c r="H370">
        <v>243</v>
      </c>
      <c r="I370">
        <v>72</v>
      </c>
      <c r="J370">
        <v>93904</v>
      </c>
      <c r="K370">
        <v>142</v>
      </c>
      <c r="L370">
        <v>156293</v>
      </c>
      <c r="M370">
        <v>273728</v>
      </c>
      <c r="N370">
        <v>208580</v>
      </c>
      <c r="O370">
        <v>1258695</v>
      </c>
      <c r="P370">
        <v>2389563</v>
      </c>
      <c r="Q370">
        <v>94694</v>
      </c>
      <c r="R370">
        <f>SUM(Table13[[#This Row],[htmlResponseBytes]:[otherResponseBytes]])</f>
        <v>4381553</v>
      </c>
      <c r="S370">
        <v>76</v>
      </c>
      <c r="T370">
        <v>8</v>
      </c>
      <c r="U370">
        <v>0</v>
      </c>
      <c r="V370">
        <v>1</v>
      </c>
      <c r="W370">
        <v>0</v>
      </c>
      <c r="X370">
        <v>0</v>
      </c>
      <c r="Y370">
        <v>1</v>
      </c>
      <c r="Z370">
        <v>1</v>
      </c>
      <c r="AA370">
        <v>1</v>
      </c>
      <c r="AB370">
        <v>1</v>
      </c>
      <c r="AC370">
        <v>0</v>
      </c>
      <c r="AD370">
        <v>1</v>
      </c>
    </row>
    <row r="371" spans="1:30" x14ac:dyDescent="0.2">
      <c r="A371">
        <v>94</v>
      </c>
      <c r="B371" t="s">
        <v>946</v>
      </c>
      <c r="C371">
        <v>200</v>
      </c>
      <c r="D371">
        <v>48</v>
      </c>
      <c r="E371" s="24">
        <v>42934.595949074072</v>
      </c>
      <c r="F371" s="24">
        <v>42934.596076388887</v>
      </c>
      <c r="G371">
        <v>11.35</v>
      </c>
      <c r="H371">
        <v>241</v>
      </c>
      <c r="I371">
        <v>32</v>
      </c>
      <c r="J371">
        <v>26647</v>
      </c>
      <c r="K371">
        <v>188</v>
      </c>
      <c r="L371">
        <v>504745</v>
      </c>
      <c r="M371" t="s">
        <v>56</v>
      </c>
      <c r="N371">
        <v>317733</v>
      </c>
      <c r="O371">
        <v>2514222</v>
      </c>
      <c r="P371">
        <v>1750445</v>
      </c>
      <c r="Q371">
        <v>14080</v>
      </c>
      <c r="R371">
        <f>SUM(Table13[[#This Row],[htmlResponseBytes]:[otherResponseBytes]])</f>
        <v>5101225</v>
      </c>
      <c r="S371">
        <v>25</v>
      </c>
      <c r="T371">
        <v>2</v>
      </c>
      <c r="U371">
        <v>0</v>
      </c>
      <c r="V371">
        <v>1</v>
      </c>
      <c r="W371">
        <v>1</v>
      </c>
      <c r="X371">
        <v>0</v>
      </c>
      <c r="Y371">
        <v>0</v>
      </c>
      <c r="Z371">
        <v>0</v>
      </c>
      <c r="AA371">
        <v>1</v>
      </c>
      <c r="AB371">
        <v>1</v>
      </c>
      <c r="AC371">
        <v>1</v>
      </c>
      <c r="AD371">
        <v>1</v>
      </c>
    </row>
    <row r="372" spans="1:30" x14ac:dyDescent="0.2">
      <c r="A372">
        <v>331</v>
      </c>
      <c r="B372" t="s">
        <v>947</v>
      </c>
      <c r="C372">
        <v>200</v>
      </c>
      <c r="D372">
        <v>48</v>
      </c>
      <c r="E372" s="24">
        <v>42934.61791666667</v>
      </c>
      <c r="F372" s="24">
        <v>42934.618043981478</v>
      </c>
      <c r="G372">
        <v>10.76</v>
      </c>
      <c r="H372">
        <v>235</v>
      </c>
      <c r="I372">
        <v>93</v>
      </c>
      <c r="J372">
        <v>55212</v>
      </c>
      <c r="K372">
        <v>102</v>
      </c>
      <c r="L372">
        <v>283585</v>
      </c>
      <c r="M372" t="s">
        <v>56</v>
      </c>
      <c r="N372">
        <v>162892</v>
      </c>
      <c r="O372">
        <v>423347</v>
      </c>
      <c r="P372">
        <v>4941089</v>
      </c>
      <c r="Q372">
        <v>115596</v>
      </c>
      <c r="R372">
        <f>SUM(Table13[[#This Row],[htmlResponseBytes]:[otherResponseBytes]])</f>
        <v>5926509</v>
      </c>
      <c r="S372">
        <v>70</v>
      </c>
      <c r="T372">
        <v>6</v>
      </c>
      <c r="U372">
        <v>0</v>
      </c>
      <c r="V372">
        <v>1</v>
      </c>
      <c r="W372">
        <v>0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>
        <v>1</v>
      </c>
    </row>
    <row r="373" spans="1:30" x14ac:dyDescent="0.2">
      <c r="A373">
        <v>481</v>
      </c>
      <c r="B373" t="s">
        <v>948</v>
      </c>
      <c r="C373">
        <v>200</v>
      </c>
      <c r="D373">
        <v>48</v>
      </c>
      <c r="E373" s="24">
        <v>42934.637523148151</v>
      </c>
      <c r="F373" s="24">
        <v>42934.637696759259</v>
      </c>
      <c r="G373">
        <v>14.97</v>
      </c>
      <c r="H373">
        <v>155</v>
      </c>
      <c r="I373">
        <v>55</v>
      </c>
      <c r="J373">
        <v>45880</v>
      </c>
      <c r="K373">
        <v>42</v>
      </c>
      <c r="L373">
        <v>233907</v>
      </c>
      <c r="M373">
        <v>713</v>
      </c>
      <c r="N373">
        <v>140984</v>
      </c>
      <c r="O373">
        <v>1441239</v>
      </c>
      <c r="P373">
        <v>844540</v>
      </c>
      <c r="Q373">
        <v>83962</v>
      </c>
      <c r="R373">
        <f>SUM(Table13[[#This Row],[htmlResponseBytes]:[otherResponseBytes]])</f>
        <v>2745345</v>
      </c>
      <c r="S373">
        <v>15</v>
      </c>
      <c r="T373">
        <v>2</v>
      </c>
      <c r="U373">
        <v>0</v>
      </c>
      <c r="V373">
        <v>1</v>
      </c>
      <c r="W373">
        <v>0</v>
      </c>
      <c r="X373">
        <v>0</v>
      </c>
      <c r="Y373">
        <v>0</v>
      </c>
      <c r="Z373">
        <v>0</v>
      </c>
      <c r="AA373">
        <v>1</v>
      </c>
      <c r="AB373">
        <v>1</v>
      </c>
      <c r="AC373">
        <v>1</v>
      </c>
      <c r="AD373">
        <v>1</v>
      </c>
    </row>
    <row r="374" spans="1:30" x14ac:dyDescent="0.2">
      <c r="A374">
        <v>565</v>
      </c>
      <c r="B374" t="s">
        <v>949</v>
      </c>
      <c r="C374">
        <v>200</v>
      </c>
      <c r="D374">
        <v>47</v>
      </c>
      <c r="E374" s="24">
        <v>42934.647627314815</v>
      </c>
      <c r="F374" s="24">
        <v>42934.647638888891</v>
      </c>
      <c r="G374">
        <v>1.56</v>
      </c>
      <c r="H374">
        <v>41</v>
      </c>
      <c r="I374">
        <v>9</v>
      </c>
      <c r="J374">
        <v>4564</v>
      </c>
      <c r="K374">
        <v>34</v>
      </c>
      <c r="L374">
        <v>44638</v>
      </c>
      <c r="M374" t="s">
        <v>56</v>
      </c>
      <c r="N374">
        <v>71318</v>
      </c>
      <c r="O374">
        <v>1737024</v>
      </c>
      <c r="P374">
        <v>178072</v>
      </c>
      <c r="Q374">
        <v>21390</v>
      </c>
      <c r="R374">
        <f>SUM(Table13[[#This Row],[htmlResponseBytes]:[otherResponseBytes]])</f>
        <v>2052442</v>
      </c>
      <c r="S374">
        <v>6</v>
      </c>
      <c r="T374">
        <v>2</v>
      </c>
      <c r="U374">
        <v>1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1</v>
      </c>
      <c r="AB374">
        <v>1</v>
      </c>
      <c r="AC374">
        <v>0</v>
      </c>
      <c r="AD374">
        <v>1</v>
      </c>
    </row>
    <row r="375" spans="1:30" x14ac:dyDescent="0.2">
      <c r="A375">
        <v>610</v>
      </c>
      <c r="B375" t="s">
        <v>950</v>
      </c>
      <c r="C375">
        <v>200</v>
      </c>
      <c r="D375">
        <v>47</v>
      </c>
      <c r="E375" s="24">
        <v>42934.652951388889</v>
      </c>
      <c r="F375" s="24">
        <v>42934.653067129628</v>
      </c>
      <c r="G375">
        <v>9.41</v>
      </c>
      <c r="H375">
        <v>177</v>
      </c>
      <c r="I375">
        <v>68</v>
      </c>
      <c r="J375">
        <v>37700</v>
      </c>
      <c r="K375">
        <v>80</v>
      </c>
      <c r="L375">
        <v>40853</v>
      </c>
      <c r="M375">
        <v>164097</v>
      </c>
      <c r="N375">
        <v>255025</v>
      </c>
      <c r="O375">
        <v>2782022</v>
      </c>
      <c r="P375">
        <v>6963523</v>
      </c>
      <c r="Q375">
        <v>28279</v>
      </c>
      <c r="R375">
        <f>SUM(Table13[[#This Row],[htmlResponseBytes]:[otherResponseBytes]])</f>
        <v>10233799</v>
      </c>
      <c r="S375">
        <v>70</v>
      </c>
      <c r="T375">
        <v>3</v>
      </c>
      <c r="U375">
        <v>1</v>
      </c>
      <c r="V375">
        <v>1</v>
      </c>
      <c r="W375">
        <v>0</v>
      </c>
      <c r="X375">
        <v>0</v>
      </c>
      <c r="Y375">
        <v>0</v>
      </c>
      <c r="Z375">
        <v>1</v>
      </c>
      <c r="AA375">
        <v>1</v>
      </c>
      <c r="AB375">
        <v>1</v>
      </c>
      <c r="AC375">
        <v>0</v>
      </c>
      <c r="AD375">
        <v>1</v>
      </c>
    </row>
    <row r="376" spans="1:30" x14ac:dyDescent="0.2">
      <c r="A376">
        <v>182</v>
      </c>
      <c r="B376" t="s">
        <v>951</v>
      </c>
      <c r="C376">
        <v>200</v>
      </c>
      <c r="D376">
        <v>46</v>
      </c>
      <c r="E376" s="24">
        <v>42934.603831018518</v>
      </c>
      <c r="F376" s="24">
        <v>42934.60392361111</v>
      </c>
      <c r="G376">
        <v>8.32</v>
      </c>
      <c r="H376">
        <v>158</v>
      </c>
      <c r="I376">
        <v>28</v>
      </c>
      <c r="J376">
        <v>20583</v>
      </c>
      <c r="K376">
        <v>119</v>
      </c>
      <c r="L376">
        <v>192161</v>
      </c>
      <c r="M376" t="s">
        <v>56</v>
      </c>
      <c r="N376">
        <v>1136552</v>
      </c>
      <c r="O376">
        <v>3074620</v>
      </c>
      <c r="P376">
        <v>2816911</v>
      </c>
      <c r="Q376">
        <v>48435</v>
      </c>
      <c r="R376">
        <f>SUM(Table13[[#This Row],[htmlResponseBytes]:[otherResponseBytes]])</f>
        <v>7268679</v>
      </c>
      <c r="S376">
        <v>63</v>
      </c>
      <c r="T376">
        <v>7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1</v>
      </c>
      <c r="AB376">
        <v>1</v>
      </c>
      <c r="AC376">
        <v>1</v>
      </c>
      <c r="AD376">
        <v>1</v>
      </c>
    </row>
    <row r="377" spans="1:30" x14ac:dyDescent="0.2">
      <c r="A377">
        <v>340</v>
      </c>
      <c r="B377" t="s">
        <v>952</v>
      </c>
      <c r="C377">
        <v>200</v>
      </c>
      <c r="D377">
        <v>46</v>
      </c>
      <c r="E377" s="24">
        <v>42934.618888888886</v>
      </c>
      <c r="F377" s="24">
        <v>42934.619004629632</v>
      </c>
      <c r="G377">
        <v>9.89</v>
      </c>
      <c r="H377">
        <v>237</v>
      </c>
      <c r="I377">
        <v>83</v>
      </c>
      <c r="J377">
        <v>53120</v>
      </c>
      <c r="K377">
        <v>109</v>
      </c>
      <c r="L377">
        <v>95992</v>
      </c>
      <c r="M377">
        <v>157975</v>
      </c>
      <c r="N377">
        <v>210254</v>
      </c>
      <c r="O377">
        <v>359016</v>
      </c>
      <c r="P377">
        <v>2270599</v>
      </c>
      <c r="Q377">
        <v>274962</v>
      </c>
      <c r="R377">
        <f>SUM(Table13[[#This Row],[htmlResponseBytes]:[otherResponseBytes]])</f>
        <v>3368798</v>
      </c>
      <c r="S377">
        <v>47</v>
      </c>
      <c r="T377">
        <v>9</v>
      </c>
      <c r="U377">
        <v>0</v>
      </c>
      <c r="V377">
        <v>1</v>
      </c>
      <c r="W377">
        <v>0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</row>
    <row r="378" spans="1:30" x14ac:dyDescent="0.2">
      <c r="A378">
        <v>10</v>
      </c>
      <c r="B378" t="s">
        <v>953</v>
      </c>
      <c r="C378">
        <v>200</v>
      </c>
      <c r="D378">
        <v>45</v>
      </c>
      <c r="E378" s="24">
        <v>42934.588692129626</v>
      </c>
      <c r="F378" s="24">
        <v>42934.588761574072</v>
      </c>
      <c r="G378">
        <v>6.01</v>
      </c>
      <c r="H378">
        <v>89</v>
      </c>
      <c r="I378">
        <v>8</v>
      </c>
      <c r="J378">
        <v>9724</v>
      </c>
      <c r="K378">
        <v>76</v>
      </c>
      <c r="L378">
        <v>352941</v>
      </c>
      <c r="M378" t="s">
        <v>56</v>
      </c>
      <c r="N378">
        <v>672994</v>
      </c>
      <c r="O378">
        <v>2192314</v>
      </c>
      <c r="P378">
        <v>2562343</v>
      </c>
      <c r="Q378">
        <v>3505</v>
      </c>
      <c r="R378">
        <f>SUM(Table13[[#This Row],[htmlResponseBytes]:[otherResponseBytes]])</f>
        <v>5784097</v>
      </c>
      <c r="S378">
        <v>10</v>
      </c>
      <c r="T378">
        <v>4</v>
      </c>
      <c r="U378">
        <v>0</v>
      </c>
      <c r="V378">
        <v>0</v>
      </c>
      <c r="W378">
        <v>1</v>
      </c>
      <c r="X378">
        <v>0</v>
      </c>
      <c r="Y378">
        <v>0</v>
      </c>
      <c r="Z378">
        <v>0</v>
      </c>
      <c r="AA378">
        <v>1</v>
      </c>
      <c r="AB378">
        <v>1</v>
      </c>
      <c r="AC378">
        <v>1</v>
      </c>
      <c r="AD378">
        <v>1</v>
      </c>
    </row>
    <row r="379" spans="1:30" x14ac:dyDescent="0.2">
      <c r="A379">
        <v>52</v>
      </c>
      <c r="B379" t="s">
        <v>954</v>
      </c>
      <c r="C379">
        <v>200</v>
      </c>
      <c r="D379">
        <v>45</v>
      </c>
      <c r="E379" s="24">
        <v>42934.591990740744</v>
      </c>
      <c r="F379" s="24">
        <v>42934.59202546296</v>
      </c>
      <c r="G379">
        <v>2.82</v>
      </c>
      <c r="H379">
        <v>47</v>
      </c>
      <c r="I379">
        <v>8</v>
      </c>
      <c r="J379">
        <v>5888</v>
      </c>
      <c r="K379">
        <v>39</v>
      </c>
      <c r="L379">
        <v>58046</v>
      </c>
      <c r="M379" t="s">
        <v>56</v>
      </c>
      <c r="N379">
        <v>584415</v>
      </c>
      <c r="O379">
        <v>1703521</v>
      </c>
      <c r="P379">
        <v>811171</v>
      </c>
      <c r="Q379">
        <v>2532</v>
      </c>
      <c r="R379">
        <f>SUM(Table13[[#This Row],[htmlResponseBytes]:[otherResponseBytes]])</f>
        <v>3159685</v>
      </c>
      <c r="S379">
        <v>3</v>
      </c>
      <c r="T379">
        <v>3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1</v>
      </c>
      <c r="AB379">
        <v>1</v>
      </c>
      <c r="AC379">
        <v>0</v>
      </c>
      <c r="AD379">
        <v>0</v>
      </c>
    </row>
    <row r="380" spans="1:30" x14ac:dyDescent="0.2">
      <c r="A380">
        <v>373</v>
      </c>
      <c r="B380" t="s">
        <v>955</v>
      </c>
      <c r="C380">
        <v>200</v>
      </c>
      <c r="D380">
        <v>45</v>
      </c>
      <c r="E380" s="24">
        <v>42934.622094907405</v>
      </c>
      <c r="F380" s="24">
        <v>42934.622152777774</v>
      </c>
      <c r="G380">
        <v>4.0999999999999996</v>
      </c>
      <c r="H380">
        <v>61</v>
      </c>
      <c r="I380">
        <v>20</v>
      </c>
      <c r="J380">
        <v>13422</v>
      </c>
      <c r="K380">
        <v>42</v>
      </c>
      <c r="L380">
        <v>139703</v>
      </c>
      <c r="M380" t="s">
        <v>56</v>
      </c>
      <c r="N380">
        <v>246079</v>
      </c>
      <c r="O380">
        <v>1929415</v>
      </c>
      <c r="P380">
        <v>1383540</v>
      </c>
      <c r="Q380">
        <v>143590</v>
      </c>
      <c r="R380">
        <f>SUM(Table13[[#This Row],[htmlResponseBytes]:[otherResponseBytes]])</f>
        <v>3842327</v>
      </c>
      <c r="S380">
        <v>17</v>
      </c>
      <c r="T380">
        <v>2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1</v>
      </c>
      <c r="AA380">
        <v>1</v>
      </c>
      <c r="AB380">
        <v>1</v>
      </c>
      <c r="AC380">
        <v>1</v>
      </c>
      <c r="AD380">
        <v>1</v>
      </c>
    </row>
    <row r="381" spans="1:30" x14ac:dyDescent="0.2">
      <c r="A381">
        <v>498</v>
      </c>
      <c r="B381" t="s">
        <v>956</v>
      </c>
      <c r="C381">
        <v>200</v>
      </c>
      <c r="D381">
        <v>45</v>
      </c>
      <c r="E381" s="24">
        <v>42934.640185185184</v>
      </c>
      <c r="F381" s="24">
        <v>42934.640347222223</v>
      </c>
      <c r="G381">
        <v>13.73</v>
      </c>
      <c r="H381">
        <v>170</v>
      </c>
      <c r="I381">
        <v>57</v>
      </c>
      <c r="J381">
        <v>50576</v>
      </c>
      <c r="K381">
        <v>40</v>
      </c>
      <c r="L381">
        <v>234524</v>
      </c>
      <c r="M381">
        <v>1434</v>
      </c>
      <c r="N381">
        <v>138073</v>
      </c>
      <c r="O381">
        <v>1570665</v>
      </c>
      <c r="P381">
        <v>878501</v>
      </c>
      <c r="Q381">
        <v>88725</v>
      </c>
      <c r="R381">
        <f>SUM(Table13[[#This Row],[htmlResponseBytes]:[otherResponseBytes]])</f>
        <v>2911922</v>
      </c>
      <c r="S381">
        <v>17</v>
      </c>
      <c r="T381">
        <v>2</v>
      </c>
      <c r="U381">
        <v>0</v>
      </c>
      <c r="V381">
        <v>1</v>
      </c>
      <c r="W381">
        <v>0</v>
      </c>
      <c r="X381">
        <v>0</v>
      </c>
      <c r="Y381">
        <v>0</v>
      </c>
      <c r="Z381">
        <v>0</v>
      </c>
      <c r="AA381">
        <v>1</v>
      </c>
      <c r="AB381">
        <v>1</v>
      </c>
      <c r="AC381">
        <v>1</v>
      </c>
      <c r="AD381">
        <v>1</v>
      </c>
    </row>
    <row r="382" spans="1:30" x14ac:dyDescent="0.2">
      <c r="A382">
        <v>520</v>
      </c>
      <c r="B382" t="s">
        <v>957</v>
      </c>
      <c r="C382">
        <v>200</v>
      </c>
      <c r="D382">
        <v>45</v>
      </c>
      <c r="E382" s="24">
        <v>42934.64334490741</v>
      </c>
      <c r="F382" s="24">
        <v>42934.64340277778</v>
      </c>
      <c r="G382">
        <v>4.95</v>
      </c>
      <c r="H382">
        <v>128</v>
      </c>
      <c r="I382">
        <v>11</v>
      </c>
      <c r="J382">
        <v>36877</v>
      </c>
      <c r="K382">
        <v>102</v>
      </c>
      <c r="L382">
        <v>198371</v>
      </c>
      <c r="M382">
        <v>815</v>
      </c>
      <c r="N382">
        <v>321323</v>
      </c>
      <c r="O382">
        <v>1938101</v>
      </c>
      <c r="P382">
        <v>2573900</v>
      </c>
      <c r="Q382">
        <v>75823</v>
      </c>
      <c r="R382">
        <f>SUM(Table13[[#This Row],[htmlResponseBytes]:[otherResponseBytes]])</f>
        <v>5108333</v>
      </c>
      <c r="S382">
        <v>16</v>
      </c>
      <c r="T382">
        <v>4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1</v>
      </c>
      <c r="AB382">
        <v>1</v>
      </c>
      <c r="AC382">
        <v>1</v>
      </c>
      <c r="AD382">
        <v>1</v>
      </c>
    </row>
    <row r="383" spans="1:30" x14ac:dyDescent="0.2">
      <c r="A383">
        <v>540</v>
      </c>
      <c r="B383" t="s">
        <v>958</v>
      </c>
      <c r="C383">
        <v>200</v>
      </c>
      <c r="D383">
        <v>45</v>
      </c>
      <c r="E383" s="24">
        <v>42934.645601851851</v>
      </c>
      <c r="F383" s="24">
        <v>42934.64571759259</v>
      </c>
      <c r="G383">
        <v>10.8</v>
      </c>
      <c r="H383">
        <v>186</v>
      </c>
      <c r="I383">
        <v>53</v>
      </c>
      <c r="J383">
        <v>53675</v>
      </c>
      <c r="K383">
        <v>119</v>
      </c>
      <c r="L383">
        <v>912285</v>
      </c>
      <c r="M383">
        <v>90088</v>
      </c>
      <c r="N383">
        <v>1602983</v>
      </c>
      <c r="O383">
        <v>1314974</v>
      </c>
      <c r="P383">
        <v>3308480</v>
      </c>
      <c r="Q383">
        <v>29502</v>
      </c>
      <c r="R383">
        <f>SUM(Table13[[#This Row],[htmlResponseBytes]:[otherResponseBytes]])</f>
        <v>7258312</v>
      </c>
      <c r="S383">
        <v>72</v>
      </c>
      <c r="T383">
        <v>12</v>
      </c>
      <c r="U383">
        <v>1</v>
      </c>
      <c r="V383">
        <v>1</v>
      </c>
      <c r="W383">
        <v>0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1</v>
      </c>
    </row>
    <row r="384" spans="1:30" x14ac:dyDescent="0.2">
      <c r="A384">
        <v>511</v>
      </c>
      <c r="B384" t="s">
        <v>959</v>
      </c>
      <c r="C384">
        <v>200</v>
      </c>
      <c r="D384">
        <v>44</v>
      </c>
      <c r="E384" s="24">
        <v>42934.641979166663</v>
      </c>
      <c r="F384" s="24">
        <v>42934.642013888886</v>
      </c>
      <c r="G384">
        <v>3.8</v>
      </c>
      <c r="H384">
        <v>91</v>
      </c>
      <c r="I384">
        <v>6</v>
      </c>
      <c r="J384">
        <v>8287</v>
      </c>
      <c r="K384">
        <v>87</v>
      </c>
      <c r="L384">
        <v>247878</v>
      </c>
      <c r="M384" t="s">
        <v>56</v>
      </c>
      <c r="N384">
        <v>185786</v>
      </c>
      <c r="O384">
        <v>3686568</v>
      </c>
      <c r="P384">
        <v>2228101</v>
      </c>
      <c r="Q384">
        <v>492</v>
      </c>
      <c r="R384">
        <f>SUM(Table13[[#This Row],[htmlResponseBytes]:[otherResponseBytes]])</f>
        <v>6348825</v>
      </c>
      <c r="S384">
        <v>49</v>
      </c>
      <c r="T384">
        <v>18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1</v>
      </c>
      <c r="AB384">
        <v>1</v>
      </c>
      <c r="AC384">
        <v>0</v>
      </c>
      <c r="AD384">
        <v>0</v>
      </c>
    </row>
    <row r="385" spans="1:30" x14ac:dyDescent="0.2">
      <c r="A385">
        <v>523</v>
      </c>
      <c r="B385" t="s">
        <v>960</v>
      </c>
      <c r="C385">
        <v>200</v>
      </c>
      <c r="D385">
        <v>44</v>
      </c>
      <c r="E385" s="24">
        <v>42934.643564814818</v>
      </c>
      <c r="F385" s="24">
        <v>42934.64371527778</v>
      </c>
      <c r="G385">
        <v>12.67</v>
      </c>
      <c r="H385">
        <v>202</v>
      </c>
      <c r="I385">
        <v>42</v>
      </c>
      <c r="J385">
        <v>44004</v>
      </c>
      <c r="K385">
        <v>102</v>
      </c>
      <c r="L385">
        <v>248413</v>
      </c>
      <c r="M385" t="s">
        <v>56</v>
      </c>
      <c r="N385">
        <v>171789</v>
      </c>
      <c r="O385">
        <v>1245174</v>
      </c>
      <c r="P385">
        <v>2196953</v>
      </c>
      <c r="Q385">
        <v>66508</v>
      </c>
      <c r="R385">
        <f>SUM(Table13[[#This Row],[htmlResponseBytes]:[otherResponseBytes]])</f>
        <v>3928837</v>
      </c>
      <c r="S385">
        <v>66</v>
      </c>
      <c r="T385">
        <v>42</v>
      </c>
      <c r="U385">
        <v>1</v>
      </c>
      <c r="V385">
        <v>1</v>
      </c>
      <c r="W385">
        <v>1</v>
      </c>
      <c r="X385">
        <v>1</v>
      </c>
      <c r="Y385">
        <v>0</v>
      </c>
      <c r="Z385">
        <v>1</v>
      </c>
      <c r="AA385">
        <v>1</v>
      </c>
      <c r="AB385">
        <v>1</v>
      </c>
      <c r="AC385">
        <v>0</v>
      </c>
      <c r="AD385">
        <v>1</v>
      </c>
    </row>
    <row r="386" spans="1:30" x14ac:dyDescent="0.2">
      <c r="A386">
        <v>542</v>
      </c>
      <c r="B386" t="s">
        <v>961</v>
      </c>
      <c r="C386">
        <v>200</v>
      </c>
      <c r="D386">
        <v>44</v>
      </c>
      <c r="E386" s="24">
        <v>42934.645729166667</v>
      </c>
      <c r="F386" s="24">
        <v>42934.645810185182</v>
      </c>
      <c r="G386">
        <v>6.84</v>
      </c>
      <c r="H386">
        <v>86</v>
      </c>
      <c r="I386">
        <v>38</v>
      </c>
      <c r="J386">
        <v>16965</v>
      </c>
      <c r="K386">
        <v>57</v>
      </c>
      <c r="L386">
        <v>104062</v>
      </c>
      <c r="M386" t="s">
        <v>56</v>
      </c>
      <c r="N386">
        <v>195726</v>
      </c>
      <c r="O386">
        <v>2151204</v>
      </c>
      <c r="P386">
        <v>1049713</v>
      </c>
      <c r="Q386">
        <v>9376</v>
      </c>
      <c r="R386">
        <f>SUM(Table13[[#This Row],[htmlResponseBytes]:[otherResponseBytes]])</f>
        <v>3510081</v>
      </c>
      <c r="S386">
        <v>23</v>
      </c>
      <c r="T386">
        <v>2</v>
      </c>
      <c r="U386">
        <v>0</v>
      </c>
      <c r="V386">
        <v>0</v>
      </c>
      <c r="W386">
        <v>1</v>
      </c>
      <c r="X386">
        <v>0</v>
      </c>
      <c r="Y386">
        <v>0</v>
      </c>
      <c r="Z386">
        <v>0</v>
      </c>
      <c r="AA386">
        <v>1</v>
      </c>
      <c r="AB386">
        <v>1</v>
      </c>
      <c r="AC386">
        <v>1</v>
      </c>
      <c r="AD386">
        <v>1</v>
      </c>
    </row>
    <row r="387" spans="1:30" x14ac:dyDescent="0.2">
      <c r="A387">
        <v>551</v>
      </c>
      <c r="B387" t="s">
        <v>962</v>
      </c>
      <c r="C387">
        <v>200</v>
      </c>
      <c r="D387">
        <v>44</v>
      </c>
      <c r="E387" s="24">
        <v>42934.646527777775</v>
      </c>
      <c r="F387" s="24">
        <v>42934.646620370368</v>
      </c>
      <c r="G387">
        <v>8.1199999999999992</v>
      </c>
      <c r="H387">
        <v>76</v>
      </c>
      <c r="I387">
        <v>29</v>
      </c>
      <c r="J387">
        <v>12843</v>
      </c>
      <c r="K387">
        <v>40</v>
      </c>
      <c r="L387">
        <v>197182</v>
      </c>
      <c r="M387">
        <v>133975</v>
      </c>
      <c r="N387">
        <v>4719016</v>
      </c>
      <c r="O387">
        <v>993758</v>
      </c>
      <c r="P387">
        <v>10474502</v>
      </c>
      <c r="Q387">
        <v>23262</v>
      </c>
      <c r="R387">
        <f>SUM(Table13[[#This Row],[htmlResponseBytes]:[otherResponseBytes]])</f>
        <v>16541695</v>
      </c>
      <c r="S387">
        <v>30</v>
      </c>
      <c r="T387">
        <v>4</v>
      </c>
      <c r="U387">
        <v>1</v>
      </c>
      <c r="V387">
        <v>0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>
        <v>1</v>
      </c>
    </row>
    <row r="388" spans="1:30" x14ac:dyDescent="0.2">
      <c r="A388">
        <v>175</v>
      </c>
      <c r="B388" t="s">
        <v>963</v>
      </c>
      <c r="C388">
        <v>200</v>
      </c>
      <c r="D388">
        <v>43</v>
      </c>
      <c r="E388" s="24">
        <v>42934.602812500001</v>
      </c>
      <c r="F388" s="24">
        <v>42934.602893518517</v>
      </c>
      <c r="G388">
        <v>7.56</v>
      </c>
      <c r="H388">
        <v>101</v>
      </c>
      <c r="I388">
        <v>26</v>
      </c>
      <c r="J388">
        <v>15285</v>
      </c>
      <c r="K388">
        <v>82</v>
      </c>
      <c r="L388">
        <v>232258</v>
      </c>
      <c r="M388" t="s">
        <v>56</v>
      </c>
      <c r="N388">
        <v>320785</v>
      </c>
      <c r="O388">
        <v>5845346</v>
      </c>
      <c r="P388">
        <v>2533488</v>
      </c>
      <c r="Q388">
        <v>2815</v>
      </c>
      <c r="R388">
        <f>SUM(Table13[[#This Row],[htmlResponseBytes]:[otherResponseBytes]])</f>
        <v>8934692</v>
      </c>
      <c r="S388">
        <v>20</v>
      </c>
      <c r="T388">
        <v>2</v>
      </c>
      <c r="U388">
        <v>0</v>
      </c>
      <c r="V388">
        <v>1</v>
      </c>
      <c r="W388">
        <v>0</v>
      </c>
      <c r="X388">
        <v>0</v>
      </c>
      <c r="Y388">
        <v>0</v>
      </c>
      <c r="Z388">
        <v>0</v>
      </c>
      <c r="AA388">
        <v>1</v>
      </c>
      <c r="AB388">
        <v>1</v>
      </c>
      <c r="AC388">
        <v>0</v>
      </c>
      <c r="AD388">
        <v>1</v>
      </c>
    </row>
    <row r="389" spans="1:30" x14ac:dyDescent="0.2">
      <c r="A389">
        <v>225</v>
      </c>
      <c r="B389" t="s">
        <v>964</v>
      </c>
      <c r="C389">
        <v>200</v>
      </c>
      <c r="D389">
        <v>43</v>
      </c>
      <c r="E389" s="24">
        <v>42934.60738425926</v>
      </c>
      <c r="F389" s="24">
        <v>42934.607499999998</v>
      </c>
      <c r="G389">
        <v>10.8</v>
      </c>
      <c r="H389">
        <v>243</v>
      </c>
      <c r="I389">
        <v>66</v>
      </c>
      <c r="J389">
        <v>48093</v>
      </c>
      <c r="K389">
        <v>139</v>
      </c>
      <c r="L389">
        <v>300796</v>
      </c>
      <c r="M389">
        <v>7226</v>
      </c>
      <c r="N389">
        <v>1173174</v>
      </c>
      <c r="O389">
        <v>2290255</v>
      </c>
      <c r="P389">
        <v>2702889</v>
      </c>
      <c r="Q389">
        <v>238079</v>
      </c>
      <c r="R389">
        <f>SUM(Table13[[#This Row],[htmlResponseBytes]:[otherResponseBytes]])</f>
        <v>6712419</v>
      </c>
      <c r="S389">
        <v>83</v>
      </c>
      <c r="T389">
        <v>16</v>
      </c>
      <c r="U389">
        <v>0</v>
      </c>
      <c r="V389">
        <v>1</v>
      </c>
      <c r="W389">
        <v>0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0</v>
      </c>
      <c r="AD389">
        <v>1</v>
      </c>
    </row>
    <row r="390" spans="1:30" x14ac:dyDescent="0.2">
      <c r="A390">
        <v>371</v>
      </c>
      <c r="B390" t="s">
        <v>965</v>
      </c>
      <c r="C390">
        <v>200</v>
      </c>
      <c r="D390">
        <v>43</v>
      </c>
      <c r="E390" s="24">
        <v>42934.621932870374</v>
      </c>
      <c r="F390" s="24">
        <v>42934.622071759259</v>
      </c>
      <c r="G390">
        <v>12.4</v>
      </c>
      <c r="H390">
        <v>229</v>
      </c>
      <c r="I390">
        <v>72</v>
      </c>
      <c r="J390">
        <v>43704</v>
      </c>
      <c r="K390">
        <v>132</v>
      </c>
      <c r="L390">
        <v>244425</v>
      </c>
      <c r="M390" t="s">
        <v>56</v>
      </c>
      <c r="N390">
        <v>145050</v>
      </c>
      <c r="O390">
        <v>2569679</v>
      </c>
      <c r="P390">
        <v>2446610</v>
      </c>
      <c r="Q390">
        <v>26358</v>
      </c>
      <c r="R390">
        <f>SUM(Table13[[#This Row],[htmlResponseBytes]:[otherResponseBytes]])</f>
        <v>5432122</v>
      </c>
      <c r="S390">
        <v>49</v>
      </c>
      <c r="T390">
        <v>3</v>
      </c>
      <c r="U390">
        <v>0</v>
      </c>
      <c r="V390">
        <v>1</v>
      </c>
      <c r="W390">
        <v>1</v>
      </c>
      <c r="X390">
        <v>0</v>
      </c>
      <c r="Y390">
        <v>1</v>
      </c>
      <c r="Z390">
        <v>0</v>
      </c>
      <c r="AA390">
        <v>1</v>
      </c>
      <c r="AB390">
        <v>1</v>
      </c>
      <c r="AC390">
        <v>0</v>
      </c>
      <c r="AD390">
        <v>1</v>
      </c>
    </row>
    <row r="391" spans="1:30" x14ac:dyDescent="0.2">
      <c r="A391">
        <v>509</v>
      </c>
      <c r="B391" t="s">
        <v>966</v>
      </c>
      <c r="C391">
        <v>200</v>
      </c>
      <c r="D391">
        <v>43</v>
      </c>
      <c r="E391" s="24">
        <v>42934.641435185185</v>
      </c>
      <c r="F391" s="24">
        <v>42934.641550925924</v>
      </c>
      <c r="G391">
        <v>9.92</v>
      </c>
      <c r="H391">
        <v>203</v>
      </c>
      <c r="I391">
        <v>55</v>
      </c>
      <c r="J391">
        <v>35109</v>
      </c>
      <c r="K391">
        <v>143</v>
      </c>
      <c r="L391">
        <v>203641</v>
      </c>
      <c r="M391">
        <v>643</v>
      </c>
      <c r="N391">
        <v>633404</v>
      </c>
      <c r="O391">
        <v>1023818</v>
      </c>
      <c r="P391">
        <v>2269342</v>
      </c>
      <c r="Q391">
        <v>19213</v>
      </c>
      <c r="R391">
        <f>SUM(Table13[[#This Row],[htmlResponseBytes]:[otherResponseBytes]])</f>
        <v>4150061</v>
      </c>
      <c r="S391">
        <v>51</v>
      </c>
      <c r="T391">
        <v>13</v>
      </c>
      <c r="U391">
        <v>0</v>
      </c>
      <c r="V391">
        <v>1</v>
      </c>
      <c r="W391">
        <v>0</v>
      </c>
      <c r="X391">
        <v>0</v>
      </c>
      <c r="Y391">
        <v>1</v>
      </c>
      <c r="Z391">
        <v>1</v>
      </c>
      <c r="AA391">
        <v>1</v>
      </c>
      <c r="AB391">
        <v>1</v>
      </c>
      <c r="AC391">
        <v>0</v>
      </c>
      <c r="AD391">
        <v>1</v>
      </c>
    </row>
    <row r="392" spans="1:30" x14ac:dyDescent="0.2">
      <c r="A392">
        <v>311</v>
      </c>
      <c r="B392" t="s">
        <v>967</v>
      </c>
      <c r="C392">
        <v>200</v>
      </c>
      <c r="D392">
        <v>42</v>
      </c>
      <c r="E392" s="24">
        <v>42934.615833333337</v>
      </c>
      <c r="F392" s="24">
        <v>42934.615902777776</v>
      </c>
      <c r="G392">
        <v>6.5</v>
      </c>
      <c r="H392">
        <v>170</v>
      </c>
      <c r="I392">
        <v>9</v>
      </c>
      <c r="J392">
        <v>12502</v>
      </c>
      <c r="K392">
        <v>163</v>
      </c>
      <c r="L392">
        <v>619533</v>
      </c>
      <c r="M392" t="s">
        <v>56</v>
      </c>
      <c r="N392">
        <v>310289</v>
      </c>
      <c r="O392">
        <v>3609577</v>
      </c>
      <c r="P392">
        <v>1283443</v>
      </c>
      <c r="Q392">
        <v>1335</v>
      </c>
      <c r="R392">
        <f>SUM(Table13[[#This Row],[htmlResponseBytes]:[otherResponseBytes]])</f>
        <v>5824177</v>
      </c>
      <c r="S392">
        <v>10</v>
      </c>
      <c r="T392">
        <v>4</v>
      </c>
      <c r="U392">
        <v>0</v>
      </c>
      <c r="V392">
        <v>0</v>
      </c>
      <c r="W392">
        <v>1</v>
      </c>
      <c r="X392">
        <v>1</v>
      </c>
      <c r="Y392">
        <v>0</v>
      </c>
      <c r="Z392">
        <v>0</v>
      </c>
      <c r="AA392">
        <v>1</v>
      </c>
      <c r="AB392">
        <v>1</v>
      </c>
      <c r="AC392">
        <v>1</v>
      </c>
      <c r="AD392">
        <v>1</v>
      </c>
    </row>
    <row r="393" spans="1:30" x14ac:dyDescent="0.2">
      <c r="A393">
        <v>55</v>
      </c>
      <c r="B393" t="s">
        <v>968</v>
      </c>
      <c r="C393">
        <v>200</v>
      </c>
      <c r="D393">
        <v>41</v>
      </c>
      <c r="E393" s="24">
        <v>42934.592280092591</v>
      </c>
      <c r="F393" s="24">
        <v>42934.592361111114</v>
      </c>
      <c r="G393">
        <v>7.01</v>
      </c>
      <c r="H393">
        <v>173</v>
      </c>
      <c r="I393">
        <v>36</v>
      </c>
      <c r="J393">
        <v>33557</v>
      </c>
      <c r="K393">
        <v>130</v>
      </c>
      <c r="L393">
        <v>95354</v>
      </c>
      <c r="M393" t="s">
        <v>56</v>
      </c>
      <c r="N393">
        <v>202366</v>
      </c>
      <c r="O393">
        <v>1989438</v>
      </c>
      <c r="P393">
        <v>2857682</v>
      </c>
      <c r="Q393">
        <v>8702</v>
      </c>
      <c r="R393">
        <f>SUM(Table13[[#This Row],[htmlResponseBytes]:[otherResponseBytes]])</f>
        <v>5153542</v>
      </c>
      <c r="S393">
        <v>70</v>
      </c>
      <c r="T393">
        <v>3</v>
      </c>
      <c r="U393">
        <v>0</v>
      </c>
      <c r="V393">
        <v>1</v>
      </c>
      <c r="W393">
        <v>0</v>
      </c>
      <c r="X393">
        <v>0</v>
      </c>
      <c r="Y393">
        <v>0</v>
      </c>
      <c r="Z393">
        <v>1</v>
      </c>
      <c r="AA393">
        <v>1</v>
      </c>
      <c r="AB393">
        <v>1</v>
      </c>
      <c r="AC393">
        <v>0</v>
      </c>
      <c r="AD393">
        <v>1</v>
      </c>
    </row>
    <row r="394" spans="1:30" x14ac:dyDescent="0.2">
      <c r="A394">
        <v>231</v>
      </c>
      <c r="B394" t="s">
        <v>969</v>
      </c>
      <c r="C394">
        <v>200</v>
      </c>
      <c r="D394">
        <v>41</v>
      </c>
      <c r="E394" s="24">
        <v>42934.607881944445</v>
      </c>
      <c r="F394" s="24">
        <v>42934.607997685183</v>
      </c>
      <c r="G394">
        <v>10.02</v>
      </c>
      <c r="H394">
        <v>203</v>
      </c>
      <c r="I394">
        <v>52</v>
      </c>
      <c r="J394">
        <v>45253</v>
      </c>
      <c r="K394">
        <v>126</v>
      </c>
      <c r="L394">
        <v>612366</v>
      </c>
      <c r="M394" t="s">
        <v>56</v>
      </c>
      <c r="N394">
        <v>342418</v>
      </c>
      <c r="O394">
        <v>1314458</v>
      </c>
      <c r="P394">
        <v>5092902</v>
      </c>
      <c r="Q394">
        <v>19087</v>
      </c>
      <c r="R394">
        <f>SUM(Table13[[#This Row],[htmlResponseBytes]:[otherResponseBytes]])</f>
        <v>7381231</v>
      </c>
      <c r="S394">
        <v>83</v>
      </c>
      <c r="T394">
        <v>11</v>
      </c>
      <c r="U394">
        <v>0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>
        <v>1</v>
      </c>
    </row>
    <row r="395" spans="1:30" x14ac:dyDescent="0.2">
      <c r="A395">
        <v>320</v>
      </c>
      <c r="B395" t="s">
        <v>970</v>
      </c>
      <c r="C395">
        <v>200</v>
      </c>
      <c r="D395">
        <v>41</v>
      </c>
      <c r="E395" s="24">
        <v>42934.616400462961</v>
      </c>
      <c r="F395" s="24">
        <v>42934.616724537038</v>
      </c>
      <c r="G395">
        <v>27.94</v>
      </c>
      <c r="H395">
        <v>233</v>
      </c>
      <c r="I395">
        <v>83</v>
      </c>
      <c r="J395">
        <v>73156</v>
      </c>
      <c r="K395">
        <v>63</v>
      </c>
      <c r="L395">
        <v>88789</v>
      </c>
      <c r="M395">
        <v>89749</v>
      </c>
      <c r="N395">
        <v>19134</v>
      </c>
      <c r="O395">
        <v>3752323</v>
      </c>
      <c r="P395">
        <v>3260436</v>
      </c>
      <c r="Q395">
        <v>42601</v>
      </c>
      <c r="R395">
        <f>SUM(Table13[[#This Row],[htmlResponseBytes]:[otherResponseBytes]])</f>
        <v>7253032</v>
      </c>
      <c r="S395">
        <v>48</v>
      </c>
      <c r="T395">
        <v>1</v>
      </c>
      <c r="U395">
        <v>0</v>
      </c>
      <c r="V395">
        <v>1</v>
      </c>
      <c r="W395">
        <v>0</v>
      </c>
      <c r="X395">
        <v>0</v>
      </c>
      <c r="Y395">
        <v>0</v>
      </c>
      <c r="Z395">
        <v>1</v>
      </c>
      <c r="AA395">
        <v>1</v>
      </c>
      <c r="AB395">
        <v>1</v>
      </c>
      <c r="AC395">
        <v>0</v>
      </c>
      <c r="AD395">
        <v>1</v>
      </c>
    </row>
    <row r="396" spans="1:30" x14ac:dyDescent="0.2">
      <c r="A396">
        <v>375</v>
      </c>
      <c r="B396" t="s">
        <v>971</v>
      </c>
      <c r="C396">
        <v>200</v>
      </c>
      <c r="D396">
        <v>41</v>
      </c>
      <c r="E396" s="24">
        <v>42934.622291666667</v>
      </c>
      <c r="F396" s="24">
        <v>42934.622372685182</v>
      </c>
      <c r="G396">
        <v>6.7</v>
      </c>
      <c r="H396">
        <v>212</v>
      </c>
      <c r="I396">
        <v>20</v>
      </c>
      <c r="J396">
        <v>43259</v>
      </c>
      <c r="K396">
        <v>188</v>
      </c>
      <c r="L396">
        <v>255352</v>
      </c>
      <c r="M396" t="s">
        <v>56</v>
      </c>
      <c r="N396">
        <v>1263628</v>
      </c>
      <c r="O396">
        <v>1964367</v>
      </c>
      <c r="P396">
        <v>3310419</v>
      </c>
      <c r="Q396">
        <v>10144</v>
      </c>
      <c r="R396">
        <f>SUM(Table13[[#This Row],[htmlResponseBytes]:[otherResponseBytes]])</f>
        <v>6803910</v>
      </c>
      <c r="S396">
        <v>90</v>
      </c>
      <c r="T396">
        <v>15</v>
      </c>
      <c r="U396">
        <v>0</v>
      </c>
      <c r="V396">
        <v>0</v>
      </c>
      <c r="W396">
        <v>0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0</v>
      </c>
      <c r="AD396">
        <v>1</v>
      </c>
    </row>
    <row r="397" spans="1:30" x14ac:dyDescent="0.2">
      <c r="A397">
        <v>178</v>
      </c>
      <c r="B397" t="s">
        <v>972</v>
      </c>
      <c r="C397">
        <v>200</v>
      </c>
      <c r="D397">
        <v>40</v>
      </c>
      <c r="E397" s="24">
        <v>42934.603182870371</v>
      </c>
      <c r="F397" s="24">
        <v>42934.603217592594</v>
      </c>
      <c r="G397">
        <v>3.14</v>
      </c>
      <c r="H397">
        <v>106</v>
      </c>
      <c r="I397">
        <v>28</v>
      </c>
      <c r="J397">
        <v>34664</v>
      </c>
      <c r="K397">
        <v>69</v>
      </c>
      <c r="L397">
        <v>39806</v>
      </c>
      <c r="M397">
        <v>180290</v>
      </c>
      <c r="N397">
        <v>53679</v>
      </c>
      <c r="O397">
        <v>2040766</v>
      </c>
      <c r="P397">
        <v>1229591</v>
      </c>
      <c r="Q397">
        <v>13073</v>
      </c>
      <c r="R397">
        <f>SUM(Table13[[#This Row],[htmlResponseBytes]:[otherResponseBytes]])</f>
        <v>3557205</v>
      </c>
      <c r="S397">
        <v>28</v>
      </c>
      <c r="T397">
        <v>1</v>
      </c>
      <c r="U397">
        <v>0</v>
      </c>
      <c r="V397">
        <v>1</v>
      </c>
      <c r="W397">
        <v>0</v>
      </c>
      <c r="X397">
        <v>0</v>
      </c>
      <c r="Y397">
        <v>0</v>
      </c>
      <c r="Z397">
        <v>1</v>
      </c>
      <c r="AA397">
        <v>1</v>
      </c>
      <c r="AB397">
        <v>1</v>
      </c>
      <c r="AC397">
        <v>0</v>
      </c>
      <c r="AD397">
        <v>1</v>
      </c>
    </row>
    <row r="398" spans="1:30" x14ac:dyDescent="0.2">
      <c r="A398">
        <v>374</v>
      </c>
      <c r="B398" t="s">
        <v>973</v>
      </c>
      <c r="C398">
        <v>200</v>
      </c>
      <c r="D398">
        <v>40</v>
      </c>
      <c r="E398" s="24">
        <v>42934.622152777774</v>
      </c>
      <c r="F398" s="24">
        <v>42934.622291666667</v>
      </c>
      <c r="G398">
        <v>12.85</v>
      </c>
      <c r="H398">
        <v>236</v>
      </c>
      <c r="I398">
        <v>38</v>
      </c>
      <c r="J398">
        <v>84887</v>
      </c>
      <c r="K398">
        <v>136</v>
      </c>
      <c r="L398">
        <v>269078</v>
      </c>
      <c r="M398" t="s">
        <v>56</v>
      </c>
      <c r="N398">
        <v>135653</v>
      </c>
      <c r="O398">
        <v>3682526</v>
      </c>
      <c r="P398">
        <v>3134587</v>
      </c>
      <c r="Q398">
        <v>25514</v>
      </c>
      <c r="R398">
        <f>SUM(Table13[[#This Row],[htmlResponseBytes]:[otherResponseBytes]])</f>
        <v>7247358</v>
      </c>
      <c r="S398">
        <v>41</v>
      </c>
      <c r="T398">
        <v>1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1</v>
      </c>
      <c r="AA398">
        <v>1</v>
      </c>
      <c r="AB398">
        <v>1</v>
      </c>
      <c r="AC398">
        <v>1</v>
      </c>
      <c r="AD398">
        <v>1</v>
      </c>
    </row>
    <row r="399" spans="1:30" x14ac:dyDescent="0.2">
      <c r="A399">
        <v>512</v>
      </c>
      <c r="B399" t="s">
        <v>974</v>
      </c>
      <c r="C399">
        <v>200</v>
      </c>
      <c r="D399">
        <v>40</v>
      </c>
      <c r="E399" s="24">
        <v>42934.642013888886</v>
      </c>
      <c r="F399" s="24">
        <v>42934.64203703704</v>
      </c>
      <c r="G399">
        <v>1.64</v>
      </c>
      <c r="H399">
        <v>60</v>
      </c>
      <c r="I399">
        <v>7</v>
      </c>
      <c r="J399">
        <v>6840</v>
      </c>
      <c r="K399">
        <v>37</v>
      </c>
      <c r="L399">
        <v>75851</v>
      </c>
      <c r="M399" t="s">
        <v>56</v>
      </c>
      <c r="N399">
        <v>301914</v>
      </c>
      <c r="O399">
        <v>458648</v>
      </c>
      <c r="P399">
        <v>1154633</v>
      </c>
      <c r="Q399">
        <v>1777</v>
      </c>
      <c r="R399">
        <f>SUM(Table13[[#This Row],[htmlResponseBytes]:[otherResponseBytes]])</f>
        <v>1992823</v>
      </c>
      <c r="S399">
        <v>25</v>
      </c>
      <c r="T399">
        <v>9</v>
      </c>
      <c r="U399">
        <v>1</v>
      </c>
      <c r="V399">
        <v>1</v>
      </c>
      <c r="W399">
        <v>0</v>
      </c>
      <c r="X399">
        <v>0</v>
      </c>
      <c r="Y399">
        <v>0</v>
      </c>
      <c r="Z399">
        <v>1</v>
      </c>
      <c r="AA399">
        <v>1</v>
      </c>
      <c r="AB399">
        <v>1</v>
      </c>
      <c r="AC399">
        <v>0</v>
      </c>
      <c r="AD399">
        <v>1</v>
      </c>
    </row>
    <row r="400" spans="1:30" x14ac:dyDescent="0.2">
      <c r="A400">
        <v>275</v>
      </c>
      <c r="B400" t="s">
        <v>975</v>
      </c>
      <c r="C400">
        <v>200</v>
      </c>
      <c r="D400">
        <v>39</v>
      </c>
      <c r="E400" s="24">
        <v>42934.611747685187</v>
      </c>
      <c r="F400" s="24">
        <v>42934.611863425926</v>
      </c>
      <c r="G400">
        <v>9.8800000000000008</v>
      </c>
      <c r="H400">
        <v>181</v>
      </c>
      <c r="I400">
        <v>45</v>
      </c>
      <c r="J400">
        <v>40477</v>
      </c>
      <c r="K400">
        <v>134</v>
      </c>
      <c r="L400">
        <v>347714</v>
      </c>
      <c r="M400" t="s">
        <v>56</v>
      </c>
      <c r="N400">
        <v>693449</v>
      </c>
      <c r="O400">
        <v>2363427</v>
      </c>
      <c r="P400">
        <v>4039622</v>
      </c>
      <c r="Q400">
        <v>7050</v>
      </c>
      <c r="R400">
        <f>SUM(Table13[[#This Row],[htmlResponseBytes]:[otherResponseBytes]])</f>
        <v>7451262</v>
      </c>
      <c r="S400">
        <v>59</v>
      </c>
      <c r="T400">
        <v>4</v>
      </c>
      <c r="U400">
        <v>0</v>
      </c>
      <c r="V400">
        <v>1</v>
      </c>
      <c r="W400">
        <v>0</v>
      </c>
      <c r="X400">
        <v>0</v>
      </c>
      <c r="Y400">
        <v>0</v>
      </c>
      <c r="Z400">
        <v>1</v>
      </c>
      <c r="AA400">
        <v>0</v>
      </c>
      <c r="AB400">
        <v>1</v>
      </c>
      <c r="AC400">
        <v>0</v>
      </c>
      <c r="AD400">
        <v>1</v>
      </c>
    </row>
    <row r="401" spans="1:30" x14ac:dyDescent="0.2">
      <c r="A401">
        <v>228</v>
      </c>
      <c r="B401" t="s">
        <v>976</v>
      </c>
      <c r="C401">
        <v>200</v>
      </c>
      <c r="D401">
        <v>38</v>
      </c>
      <c r="E401" s="24">
        <v>42934.607615740744</v>
      </c>
      <c r="F401" s="24">
        <v>42934.607719907406</v>
      </c>
      <c r="G401">
        <v>8.98</v>
      </c>
      <c r="H401">
        <v>247</v>
      </c>
      <c r="I401">
        <v>16</v>
      </c>
      <c r="J401">
        <v>49070</v>
      </c>
      <c r="K401">
        <v>234</v>
      </c>
      <c r="L401">
        <v>529956</v>
      </c>
      <c r="M401" t="s">
        <v>56</v>
      </c>
      <c r="N401">
        <v>182756</v>
      </c>
      <c r="O401">
        <v>4690865</v>
      </c>
      <c r="P401">
        <v>500427</v>
      </c>
      <c r="Q401">
        <v>3908</v>
      </c>
      <c r="R401">
        <f>SUM(Table13[[#This Row],[htmlResponseBytes]:[otherResponseBytes]])</f>
        <v>5907912</v>
      </c>
      <c r="S401">
        <v>16</v>
      </c>
      <c r="T401">
        <v>2</v>
      </c>
      <c r="U401">
        <v>0</v>
      </c>
      <c r="V401">
        <v>1</v>
      </c>
      <c r="W401">
        <v>0</v>
      </c>
      <c r="X401">
        <v>1</v>
      </c>
      <c r="Y401">
        <v>0</v>
      </c>
      <c r="Z401">
        <v>1</v>
      </c>
      <c r="AA401">
        <v>1</v>
      </c>
      <c r="AB401">
        <v>1</v>
      </c>
      <c r="AC401">
        <v>0</v>
      </c>
      <c r="AD401">
        <v>1</v>
      </c>
    </row>
    <row r="402" spans="1:30" x14ac:dyDescent="0.2">
      <c r="A402">
        <v>100</v>
      </c>
      <c r="B402" t="s">
        <v>977</v>
      </c>
      <c r="C402">
        <v>200</v>
      </c>
      <c r="D402">
        <v>37</v>
      </c>
      <c r="E402" s="24">
        <v>42934.596400462964</v>
      </c>
      <c r="F402" s="24">
        <v>42934.596539351849</v>
      </c>
      <c r="G402">
        <v>11.93</v>
      </c>
      <c r="H402">
        <v>106</v>
      </c>
      <c r="I402">
        <v>32</v>
      </c>
      <c r="J402">
        <v>15496</v>
      </c>
      <c r="K402">
        <v>79</v>
      </c>
      <c r="L402">
        <v>71032</v>
      </c>
      <c r="M402" t="s">
        <v>56</v>
      </c>
      <c r="N402">
        <v>306695</v>
      </c>
      <c r="O402">
        <v>3110591</v>
      </c>
      <c r="P402">
        <v>1680127</v>
      </c>
      <c r="Q402">
        <v>7261</v>
      </c>
      <c r="R402">
        <f>SUM(Table13[[#This Row],[htmlResponseBytes]:[otherResponseBytes]])</f>
        <v>5175706</v>
      </c>
      <c r="S402">
        <v>22</v>
      </c>
      <c r="T402">
        <v>4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1</v>
      </c>
      <c r="AB402">
        <v>1</v>
      </c>
      <c r="AC402">
        <v>1</v>
      </c>
      <c r="AD402">
        <v>1</v>
      </c>
    </row>
    <row r="403" spans="1:30" x14ac:dyDescent="0.2">
      <c r="A403">
        <v>467</v>
      </c>
      <c r="B403" t="s">
        <v>978</v>
      </c>
      <c r="C403">
        <v>200</v>
      </c>
      <c r="D403">
        <v>36</v>
      </c>
      <c r="E403" s="24">
        <v>42934.630185185182</v>
      </c>
      <c r="F403" s="24">
        <v>42934.630208333336</v>
      </c>
      <c r="G403">
        <v>1.3</v>
      </c>
      <c r="H403">
        <v>49</v>
      </c>
      <c r="I403">
        <v>2</v>
      </c>
      <c r="J403">
        <v>3681</v>
      </c>
      <c r="K403">
        <v>29</v>
      </c>
      <c r="L403">
        <v>36558</v>
      </c>
      <c r="M403" t="s">
        <v>56</v>
      </c>
      <c r="N403">
        <v>117502</v>
      </c>
      <c r="O403">
        <v>23071</v>
      </c>
      <c r="P403">
        <v>1413122</v>
      </c>
      <c r="Q403" t="s">
        <v>56</v>
      </c>
      <c r="R403">
        <f>SUM(Table13[[#This Row],[htmlResponseBytes]:[otherResponseBytes]])</f>
        <v>1590253</v>
      </c>
      <c r="S403">
        <v>19</v>
      </c>
      <c r="T403">
        <v>8</v>
      </c>
      <c r="U403">
        <v>0</v>
      </c>
      <c r="V403">
        <v>1</v>
      </c>
      <c r="W403">
        <v>0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0</v>
      </c>
      <c r="AD403">
        <v>1</v>
      </c>
    </row>
    <row r="404" spans="1:30" x14ac:dyDescent="0.2">
      <c r="A404">
        <v>524</v>
      </c>
      <c r="B404" t="s">
        <v>979</v>
      </c>
      <c r="C404">
        <v>200</v>
      </c>
      <c r="D404">
        <v>35</v>
      </c>
      <c r="E404" s="24">
        <v>42934.64371527778</v>
      </c>
      <c r="F404" s="24">
        <v>42934.643773148149</v>
      </c>
      <c r="G404">
        <v>4.92</v>
      </c>
      <c r="H404">
        <v>100</v>
      </c>
      <c r="I404">
        <v>15</v>
      </c>
      <c r="J404">
        <v>16120</v>
      </c>
      <c r="K404">
        <v>85</v>
      </c>
      <c r="L404">
        <v>170878</v>
      </c>
      <c r="M404" t="s">
        <v>56</v>
      </c>
      <c r="N404">
        <v>65264</v>
      </c>
      <c r="O404">
        <v>3940170</v>
      </c>
      <c r="P404">
        <v>2766465</v>
      </c>
      <c r="Q404">
        <v>3253</v>
      </c>
      <c r="R404">
        <f>SUM(Table13[[#This Row],[htmlResponseBytes]:[otherResponseBytes]])</f>
        <v>6946030</v>
      </c>
      <c r="S404">
        <v>18</v>
      </c>
      <c r="T404">
        <v>1</v>
      </c>
      <c r="U404">
        <v>1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1</v>
      </c>
      <c r="AB404">
        <v>1</v>
      </c>
      <c r="AC404">
        <v>1</v>
      </c>
      <c r="AD404">
        <v>1</v>
      </c>
    </row>
    <row r="405" spans="1:30" x14ac:dyDescent="0.2">
      <c r="A405">
        <v>555</v>
      </c>
      <c r="B405" t="s">
        <v>980</v>
      </c>
      <c r="C405">
        <v>200</v>
      </c>
      <c r="D405">
        <v>34</v>
      </c>
      <c r="E405" s="24">
        <v>42934.646898148145</v>
      </c>
      <c r="F405" s="24">
        <v>42934.646979166668</v>
      </c>
      <c r="G405">
        <v>6.7</v>
      </c>
      <c r="H405">
        <v>93</v>
      </c>
      <c r="I405">
        <v>30</v>
      </c>
      <c r="J405">
        <v>17378</v>
      </c>
      <c r="K405">
        <v>47</v>
      </c>
      <c r="L405">
        <v>677667</v>
      </c>
      <c r="M405" t="s">
        <v>56</v>
      </c>
      <c r="N405">
        <v>158639</v>
      </c>
      <c r="O405">
        <v>2752876</v>
      </c>
      <c r="P405">
        <v>1189767</v>
      </c>
      <c r="Q405">
        <v>298652</v>
      </c>
      <c r="R405">
        <f>SUM(Table13[[#This Row],[htmlResponseBytes]:[otherResponseBytes]])</f>
        <v>5077601</v>
      </c>
      <c r="S405">
        <v>25</v>
      </c>
      <c r="T405">
        <v>2</v>
      </c>
      <c r="U405">
        <v>1</v>
      </c>
      <c r="V405">
        <v>1</v>
      </c>
      <c r="W405">
        <v>0</v>
      </c>
      <c r="X405">
        <v>0</v>
      </c>
      <c r="Y405">
        <v>1</v>
      </c>
      <c r="Z405">
        <v>1</v>
      </c>
      <c r="AA405">
        <v>1</v>
      </c>
      <c r="AB405">
        <v>1</v>
      </c>
      <c r="AC405">
        <v>0</v>
      </c>
      <c r="AD405">
        <v>1</v>
      </c>
    </row>
    <row r="406" spans="1:30" x14ac:dyDescent="0.2">
      <c r="A406">
        <v>27</v>
      </c>
      <c r="B406" t="s">
        <v>981</v>
      </c>
      <c r="C406">
        <v>200</v>
      </c>
      <c r="D406">
        <v>31</v>
      </c>
      <c r="E406" s="24">
        <v>42934.590277777781</v>
      </c>
      <c r="F406" s="24">
        <v>42934.590381944443</v>
      </c>
      <c r="G406">
        <v>9.3000000000000007</v>
      </c>
      <c r="H406">
        <v>93</v>
      </c>
      <c r="I406">
        <v>20</v>
      </c>
      <c r="J406">
        <v>11604</v>
      </c>
      <c r="K406">
        <v>76</v>
      </c>
      <c r="L406">
        <v>75385</v>
      </c>
      <c r="M406">
        <v>951</v>
      </c>
      <c r="N406">
        <v>939757</v>
      </c>
      <c r="O406">
        <v>4794255</v>
      </c>
      <c r="P406">
        <v>2735018</v>
      </c>
      <c r="Q406">
        <v>43263</v>
      </c>
      <c r="R406">
        <f>SUM(Table13[[#This Row],[htmlResponseBytes]:[otherResponseBytes]])</f>
        <v>8588629</v>
      </c>
      <c r="S406">
        <v>22</v>
      </c>
      <c r="T406">
        <v>9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1</v>
      </c>
      <c r="AB406">
        <v>1</v>
      </c>
      <c r="AC406">
        <v>0</v>
      </c>
      <c r="AD406">
        <v>1</v>
      </c>
    </row>
    <row r="407" spans="1:30" x14ac:dyDescent="0.2">
      <c r="A407">
        <v>155</v>
      </c>
      <c r="B407" t="s">
        <v>982</v>
      </c>
      <c r="C407">
        <v>200</v>
      </c>
      <c r="D407">
        <v>31</v>
      </c>
      <c r="E407" s="24">
        <v>42934.600648148145</v>
      </c>
      <c r="F407" s="24">
        <v>42934.600752314815</v>
      </c>
      <c r="G407">
        <v>8.6300000000000008</v>
      </c>
      <c r="H407">
        <v>226</v>
      </c>
      <c r="I407">
        <v>31</v>
      </c>
      <c r="J407">
        <v>48096</v>
      </c>
      <c r="K407">
        <v>186</v>
      </c>
      <c r="L407">
        <v>467569</v>
      </c>
      <c r="M407" t="s">
        <v>56</v>
      </c>
      <c r="N407">
        <v>346954</v>
      </c>
      <c r="O407">
        <v>5684568</v>
      </c>
      <c r="P407">
        <v>2294194</v>
      </c>
      <c r="Q407">
        <v>167369</v>
      </c>
      <c r="R407">
        <f>SUM(Table13[[#This Row],[htmlResponseBytes]:[otherResponseBytes]])</f>
        <v>8960654</v>
      </c>
      <c r="S407">
        <v>28</v>
      </c>
      <c r="T407">
        <v>1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1</v>
      </c>
      <c r="AB407">
        <v>1</v>
      </c>
      <c r="AC407">
        <v>0</v>
      </c>
      <c r="AD407">
        <v>1</v>
      </c>
    </row>
    <row r="408" spans="1:30" x14ac:dyDescent="0.2">
      <c r="A408">
        <v>240</v>
      </c>
      <c r="B408" t="s">
        <v>983</v>
      </c>
      <c r="C408">
        <v>200</v>
      </c>
      <c r="D408">
        <v>31</v>
      </c>
      <c r="E408" s="24">
        <v>42934.60837962963</v>
      </c>
      <c r="F408" s="24">
        <v>42934.608472222222</v>
      </c>
      <c r="G408">
        <v>7.69</v>
      </c>
      <c r="H408">
        <v>99</v>
      </c>
      <c r="I408">
        <v>23</v>
      </c>
      <c r="J408">
        <v>13921</v>
      </c>
      <c r="K408">
        <v>80</v>
      </c>
      <c r="L408">
        <v>289805</v>
      </c>
      <c r="M408" t="s">
        <v>56</v>
      </c>
      <c r="N408">
        <v>445993</v>
      </c>
      <c r="O408">
        <v>3097911</v>
      </c>
      <c r="P408">
        <v>2010168</v>
      </c>
      <c r="Q408">
        <v>1807</v>
      </c>
      <c r="R408">
        <f>SUM(Table13[[#This Row],[htmlResponseBytes]:[otherResponseBytes]])</f>
        <v>5845684</v>
      </c>
      <c r="S408">
        <v>39</v>
      </c>
      <c r="T408">
        <v>15</v>
      </c>
      <c r="U408">
        <v>0</v>
      </c>
      <c r="V408">
        <v>1</v>
      </c>
      <c r="W408">
        <v>0</v>
      </c>
      <c r="X408">
        <v>1</v>
      </c>
      <c r="Y408">
        <v>0</v>
      </c>
      <c r="Z408">
        <v>1</v>
      </c>
      <c r="AA408">
        <v>1</v>
      </c>
      <c r="AB408">
        <v>1</v>
      </c>
      <c r="AC408">
        <v>0</v>
      </c>
      <c r="AD408">
        <v>1</v>
      </c>
    </row>
    <row r="409" spans="1:30" x14ac:dyDescent="0.2">
      <c r="A409">
        <v>602</v>
      </c>
      <c r="B409" t="s">
        <v>984</v>
      </c>
      <c r="C409">
        <v>200</v>
      </c>
      <c r="D409">
        <v>29</v>
      </c>
      <c r="E409" s="24">
        <v>42934.652280092596</v>
      </c>
      <c r="F409" s="24">
        <v>42934.652418981481</v>
      </c>
      <c r="G409">
        <v>12.64</v>
      </c>
      <c r="H409">
        <v>192</v>
      </c>
      <c r="I409">
        <v>26</v>
      </c>
      <c r="J409">
        <v>30317</v>
      </c>
      <c r="K409">
        <v>150</v>
      </c>
      <c r="L409">
        <v>173674</v>
      </c>
      <c r="M409" t="s">
        <v>56</v>
      </c>
      <c r="N409">
        <v>489515</v>
      </c>
      <c r="O409">
        <v>3350121</v>
      </c>
      <c r="P409">
        <v>1826761</v>
      </c>
      <c r="Q409">
        <v>12870</v>
      </c>
      <c r="R409">
        <f>SUM(Table13[[#This Row],[htmlResponseBytes]:[otherResponseBytes]])</f>
        <v>5852941</v>
      </c>
      <c r="S409">
        <v>77</v>
      </c>
      <c r="T409">
        <v>13</v>
      </c>
      <c r="U409">
        <v>0</v>
      </c>
      <c r="V409">
        <v>1</v>
      </c>
      <c r="W409">
        <v>0</v>
      </c>
      <c r="X409">
        <v>0</v>
      </c>
      <c r="Y409">
        <v>0</v>
      </c>
      <c r="Z409">
        <v>1</v>
      </c>
      <c r="AA409">
        <v>1</v>
      </c>
      <c r="AB409">
        <v>1</v>
      </c>
      <c r="AC409">
        <v>1</v>
      </c>
      <c r="AD409">
        <v>1</v>
      </c>
    </row>
    <row r="410" spans="1:30" x14ac:dyDescent="0.2">
      <c r="A410">
        <v>298</v>
      </c>
      <c r="B410" t="s">
        <v>985</v>
      </c>
      <c r="C410">
        <v>200</v>
      </c>
      <c r="D410">
        <v>28</v>
      </c>
      <c r="E410" s="24">
        <v>42934.614189814813</v>
      </c>
      <c r="F410" s="24">
        <v>42934.614699074074</v>
      </c>
      <c r="G410">
        <v>43.96</v>
      </c>
      <c r="H410">
        <v>71</v>
      </c>
      <c r="I410">
        <v>19</v>
      </c>
      <c r="J410">
        <v>10465</v>
      </c>
      <c r="K410">
        <v>55</v>
      </c>
      <c r="L410">
        <v>162515</v>
      </c>
      <c r="M410" t="s">
        <v>56</v>
      </c>
      <c r="N410">
        <v>293329</v>
      </c>
      <c r="O410">
        <v>2681941</v>
      </c>
      <c r="P410">
        <v>2317128</v>
      </c>
      <c r="Q410">
        <v>2798</v>
      </c>
      <c r="R410">
        <f>SUM(Table13[[#This Row],[htmlResponseBytes]:[otherResponseBytes]])</f>
        <v>5457711</v>
      </c>
      <c r="S410">
        <v>25</v>
      </c>
      <c r="T410">
        <v>4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1</v>
      </c>
      <c r="AA410">
        <v>1</v>
      </c>
      <c r="AB410">
        <v>1</v>
      </c>
      <c r="AC410">
        <v>1</v>
      </c>
      <c r="AD410">
        <v>1</v>
      </c>
    </row>
    <row r="411" spans="1:30" x14ac:dyDescent="0.2">
      <c r="A411">
        <v>69</v>
      </c>
      <c r="B411" t="s">
        <v>986</v>
      </c>
      <c r="C411">
        <v>200</v>
      </c>
      <c r="D411">
        <v>27</v>
      </c>
      <c r="E411" s="24">
        <v>42934.593333333331</v>
      </c>
      <c r="F411" s="24">
        <v>42934.593368055554</v>
      </c>
      <c r="G411">
        <v>3.53</v>
      </c>
      <c r="H411">
        <v>114</v>
      </c>
      <c r="I411">
        <v>9</v>
      </c>
      <c r="J411">
        <v>14217</v>
      </c>
      <c r="K411">
        <v>99</v>
      </c>
      <c r="L411">
        <v>145494</v>
      </c>
      <c r="M411" t="s">
        <v>56</v>
      </c>
      <c r="N411">
        <v>212892</v>
      </c>
      <c r="O411">
        <v>4813523</v>
      </c>
      <c r="P411">
        <v>707726</v>
      </c>
      <c r="Q411">
        <v>607804</v>
      </c>
      <c r="R411">
        <f>SUM(Table13[[#This Row],[htmlResponseBytes]:[otherResponseBytes]])</f>
        <v>6487439</v>
      </c>
      <c r="S411">
        <v>15</v>
      </c>
      <c r="T411">
        <v>13</v>
      </c>
      <c r="U411">
        <v>0</v>
      </c>
      <c r="V411">
        <v>0</v>
      </c>
      <c r="W411">
        <v>0</v>
      </c>
      <c r="X411">
        <v>1</v>
      </c>
      <c r="Y411">
        <v>0</v>
      </c>
      <c r="Z411">
        <v>1</v>
      </c>
      <c r="AA411">
        <v>1</v>
      </c>
      <c r="AB411">
        <v>1</v>
      </c>
      <c r="AC411">
        <v>1</v>
      </c>
      <c r="AD411">
        <v>1</v>
      </c>
    </row>
    <row r="412" spans="1:30" x14ac:dyDescent="0.2">
      <c r="A412">
        <v>126</v>
      </c>
      <c r="B412" t="s">
        <v>987</v>
      </c>
      <c r="C412">
        <v>200</v>
      </c>
      <c r="D412">
        <v>27</v>
      </c>
      <c r="E412" s="24">
        <v>42934.598171296297</v>
      </c>
      <c r="F412" s="24">
        <v>42934.598229166666</v>
      </c>
      <c r="G412">
        <v>4.8600000000000003</v>
      </c>
      <c r="H412">
        <v>168</v>
      </c>
      <c r="I412">
        <v>38</v>
      </c>
      <c r="J412">
        <v>27132</v>
      </c>
      <c r="K412">
        <v>154</v>
      </c>
      <c r="L412">
        <v>328577</v>
      </c>
      <c r="M412" t="s">
        <v>56</v>
      </c>
      <c r="N412">
        <v>623130</v>
      </c>
      <c r="O412">
        <v>3464760</v>
      </c>
      <c r="P412">
        <v>1981991</v>
      </c>
      <c r="Q412">
        <v>9526</v>
      </c>
      <c r="R412">
        <f>SUM(Table13[[#This Row],[htmlResponseBytes]:[otherResponseBytes]])</f>
        <v>6407984</v>
      </c>
      <c r="S412">
        <v>32</v>
      </c>
      <c r="T412">
        <v>10</v>
      </c>
      <c r="U412">
        <v>0</v>
      </c>
      <c r="V412">
        <v>0</v>
      </c>
      <c r="W412">
        <v>1</v>
      </c>
      <c r="X412">
        <v>1</v>
      </c>
      <c r="Y412">
        <v>0</v>
      </c>
      <c r="Z412">
        <v>0</v>
      </c>
      <c r="AA412">
        <v>1</v>
      </c>
      <c r="AB412">
        <v>1</v>
      </c>
      <c r="AC412">
        <v>0</v>
      </c>
      <c r="AD412">
        <v>1</v>
      </c>
    </row>
    <row r="413" spans="1:30" x14ac:dyDescent="0.2">
      <c r="A413">
        <v>335</v>
      </c>
      <c r="B413" t="s">
        <v>988</v>
      </c>
      <c r="C413">
        <v>200</v>
      </c>
      <c r="D413">
        <v>25</v>
      </c>
      <c r="E413" s="24">
        <v>42934.618391203701</v>
      </c>
      <c r="F413" s="24">
        <v>42934.618460648147</v>
      </c>
      <c r="G413">
        <v>6.17</v>
      </c>
      <c r="H413">
        <v>175</v>
      </c>
      <c r="I413">
        <v>67</v>
      </c>
      <c r="J413">
        <v>31860</v>
      </c>
      <c r="K413">
        <v>92</v>
      </c>
      <c r="L413">
        <v>120167</v>
      </c>
      <c r="M413">
        <v>143</v>
      </c>
      <c r="N413">
        <v>629736</v>
      </c>
      <c r="O413">
        <v>4073939</v>
      </c>
      <c r="P413">
        <v>2696911</v>
      </c>
      <c r="Q413">
        <v>90141</v>
      </c>
      <c r="R413">
        <f>SUM(Table13[[#This Row],[htmlResponseBytes]:[otherResponseBytes]])</f>
        <v>7611037</v>
      </c>
      <c r="S413">
        <v>38</v>
      </c>
      <c r="T413">
        <v>13</v>
      </c>
      <c r="U413">
        <v>0</v>
      </c>
      <c r="V413">
        <v>1</v>
      </c>
      <c r="W413">
        <v>0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0</v>
      </c>
      <c r="AD413">
        <v>1</v>
      </c>
    </row>
    <row r="414" spans="1:30" x14ac:dyDescent="0.2">
      <c r="A414">
        <v>99</v>
      </c>
      <c r="B414" t="s">
        <v>989</v>
      </c>
      <c r="C414">
        <v>200</v>
      </c>
      <c r="D414">
        <v>23</v>
      </c>
      <c r="E414" s="24">
        <v>42934.596354166664</v>
      </c>
      <c r="F414" s="24">
        <v>42934.596400462964</v>
      </c>
      <c r="G414">
        <v>3.82</v>
      </c>
      <c r="H414">
        <v>122</v>
      </c>
      <c r="I414">
        <v>5</v>
      </c>
      <c r="J414">
        <v>12827</v>
      </c>
      <c r="K414">
        <v>106</v>
      </c>
      <c r="L414">
        <v>291169</v>
      </c>
      <c r="M414" t="s">
        <v>56</v>
      </c>
      <c r="N414">
        <v>323693</v>
      </c>
      <c r="O414">
        <v>4939818</v>
      </c>
      <c r="P414">
        <v>488683</v>
      </c>
      <c r="Q414">
        <v>809465</v>
      </c>
      <c r="R414">
        <f>SUM(Table13[[#This Row],[htmlResponseBytes]:[otherResponseBytes]])</f>
        <v>6852828</v>
      </c>
      <c r="S414">
        <v>9</v>
      </c>
      <c r="T414">
        <v>7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1</v>
      </c>
      <c r="AA414">
        <v>1</v>
      </c>
      <c r="AB414">
        <v>1</v>
      </c>
      <c r="AC414">
        <v>1</v>
      </c>
      <c r="AD414">
        <v>1</v>
      </c>
    </row>
    <row r="415" spans="1:30" x14ac:dyDescent="0.2">
      <c r="A415">
        <v>609</v>
      </c>
      <c r="B415" t="s">
        <v>990</v>
      </c>
      <c r="C415">
        <v>200</v>
      </c>
      <c r="D415">
        <v>23</v>
      </c>
      <c r="E415" s="24">
        <v>42934.65284722222</v>
      </c>
      <c r="F415" s="24">
        <v>42934.652951388889</v>
      </c>
      <c r="G415">
        <v>9.17</v>
      </c>
      <c r="H415">
        <v>241</v>
      </c>
      <c r="I415">
        <v>61</v>
      </c>
      <c r="J415">
        <v>46510</v>
      </c>
      <c r="K415">
        <v>167</v>
      </c>
      <c r="L415">
        <v>373625</v>
      </c>
      <c r="M415">
        <v>434</v>
      </c>
      <c r="N415">
        <v>163315</v>
      </c>
      <c r="O415">
        <v>3455744</v>
      </c>
      <c r="P415">
        <v>2443588</v>
      </c>
      <c r="Q415">
        <v>119407</v>
      </c>
      <c r="R415">
        <f>SUM(Table13[[#This Row],[htmlResponseBytes]:[otherResponseBytes]])</f>
        <v>6556113</v>
      </c>
      <c r="S415">
        <v>57</v>
      </c>
      <c r="T415">
        <v>4</v>
      </c>
      <c r="U415">
        <v>1</v>
      </c>
      <c r="V415">
        <v>1</v>
      </c>
      <c r="W415">
        <v>0</v>
      </c>
      <c r="X415">
        <v>0</v>
      </c>
      <c r="Y415">
        <v>0</v>
      </c>
      <c r="Z415">
        <v>1</v>
      </c>
      <c r="AA415">
        <v>1</v>
      </c>
      <c r="AB415">
        <v>1</v>
      </c>
      <c r="AC415">
        <v>0</v>
      </c>
      <c r="AD415">
        <v>1</v>
      </c>
    </row>
    <row r="416" spans="1:30" x14ac:dyDescent="0.2">
      <c r="A416">
        <v>317</v>
      </c>
      <c r="B416" t="s">
        <v>991</v>
      </c>
      <c r="C416">
        <v>200</v>
      </c>
      <c r="D416">
        <v>19</v>
      </c>
      <c r="E416" s="24">
        <v>42934.61614583333</v>
      </c>
      <c r="F416" s="24">
        <v>42934.616261574076</v>
      </c>
      <c r="G416">
        <v>9.43</v>
      </c>
      <c r="H416">
        <v>246</v>
      </c>
      <c r="I416">
        <v>48</v>
      </c>
      <c r="J416">
        <v>42421</v>
      </c>
      <c r="K416">
        <v>171</v>
      </c>
      <c r="L416">
        <v>109522</v>
      </c>
      <c r="M416" t="s">
        <v>56</v>
      </c>
      <c r="N416">
        <v>446758</v>
      </c>
      <c r="O416">
        <v>6205309</v>
      </c>
      <c r="P416">
        <v>3663635</v>
      </c>
      <c r="Q416">
        <v>57179</v>
      </c>
      <c r="R416">
        <f>SUM(Table13[[#This Row],[htmlResponseBytes]:[otherResponseBytes]])</f>
        <v>10482403</v>
      </c>
      <c r="S416">
        <v>18</v>
      </c>
      <c r="T416">
        <v>3</v>
      </c>
      <c r="U416">
        <v>0</v>
      </c>
      <c r="V416">
        <v>1</v>
      </c>
      <c r="W416">
        <v>0</v>
      </c>
      <c r="X416">
        <v>0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1</v>
      </c>
    </row>
    <row r="417" spans="1:30" x14ac:dyDescent="0.2">
      <c r="A417">
        <v>251</v>
      </c>
      <c r="B417" t="s">
        <v>992</v>
      </c>
      <c r="C417">
        <v>200</v>
      </c>
      <c r="D417">
        <v>17</v>
      </c>
      <c r="E417" s="24">
        <v>42934.609756944446</v>
      </c>
      <c r="F417" s="24">
        <v>42934.609953703701</v>
      </c>
      <c r="G417">
        <v>16.899999999999999</v>
      </c>
      <c r="H417">
        <v>211</v>
      </c>
      <c r="I417">
        <v>78</v>
      </c>
      <c r="J417">
        <v>69178</v>
      </c>
      <c r="K417">
        <v>57</v>
      </c>
      <c r="L417">
        <v>87830</v>
      </c>
      <c r="M417">
        <v>106573</v>
      </c>
      <c r="N417">
        <v>20141</v>
      </c>
      <c r="O417">
        <v>5019109</v>
      </c>
      <c r="P417">
        <v>3272172</v>
      </c>
      <c r="Q417">
        <v>31466</v>
      </c>
      <c r="R417">
        <f>SUM(Table13[[#This Row],[htmlResponseBytes]:[otherResponseBytes]])</f>
        <v>8537291</v>
      </c>
      <c r="S417">
        <v>45</v>
      </c>
      <c r="T417">
        <v>1</v>
      </c>
      <c r="U417">
        <v>0</v>
      </c>
      <c r="V417">
        <v>1</v>
      </c>
      <c r="W417">
        <v>0</v>
      </c>
      <c r="X417">
        <v>0</v>
      </c>
      <c r="Y417">
        <v>0</v>
      </c>
      <c r="Z417">
        <v>1</v>
      </c>
      <c r="AA417">
        <v>1</v>
      </c>
      <c r="AB417">
        <v>1</v>
      </c>
      <c r="AC417">
        <v>0</v>
      </c>
      <c r="AD417">
        <v>1</v>
      </c>
    </row>
    <row r="418" spans="1:30" x14ac:dyDescent="0.2">
      <c r="A418">
        <v>549</v>
      </c>
      <c r="B418" t="s">
        <v>993</v>
      </c>
      <c r="C418">
        <v>200</v>
      </c>
      <c r="D418">
        <v>15</v>
      </c>
      <c r="E418" s="24">
        <v>42934.64634259259</v>
      </c>
      <c r="F418" s="24">
        <v>42934.646435185183</v>
      </c>
      <c r="G418">
        <v>8.56</v>
      </c>
      <c r="H418">
        <v>83</v>
      </c>
      <c r="I418">
        <v>17</v>
      </c>
      <c r="J418">
        <v>14802</v>
      </c>
      <c r="K418">
        <v>68</v>
      </c>
      <c r="L418">
        <v>476040</v>
      </c>
      <c r="M418" t="s">
        <v>56</v>
      </c>
      <c r="N418">
        <v>1382156</v>
      </c>
      <c r="O418">
        <v>10029502</v>
      </c>
      <c r="P418">
        <v>2076147</v>
      </c>
      <c r="Q418">
        <v>1943</v>
      </c>
      <c r="R418">
        <f>SUM(Table13[[#This Row],[htmlResponseBytes]:[otherResponseBytes]])</f>
        <v>13965788</v>
      </c>
      <c r="S418">
        <v>14</v>
      </c>
      <c r="T418">
        <v>1</v>
      </c>
      <c r="U418">
        <v>0</v>
      </c>
      <c r="V418">
        <v>1</v>
      </c>
      <c r="W418">
        <v>1</v>
      </c>
      <c r="X418">
        <v>0</v>
      </c>
      <c r="Y418">
        <v>0</v>
      </c>
      <c r="Z418">
        <v>0</v>
      </c>
      <c r="AA418">
        <v>1</v>
      </c>
      <c r="AB418">
        <v>1</v>
      </c>
      <c r="AC418">
        <v>0</v>
      </c>
      <c r="AD418">
        <v>1</v>
      </c>
    </row>
    <row r="419" spans="1:30" x14ac:dyDescent="0.2">
      <c r="A419">
        <v>285</v>
      </c>
      <c r="B419" t="s">
        <v>994</v>
      </c>
      <c r="C419">
        <v>200</v>
      </c>
      <c r="D419">
        <v>14</v>
      </c>
      <c r="E419" s="24">
        <v>42934.612662037034</v>
      </c>
      <c r="F419" s="24">
        <v>42934.61277777778</v>
      </c>
      <c r="G419">
        <v>10.31</v>
      </c>
      <c r="H419">
        <v>244</v>
      </c>
      <c r="I419">
        <v>98</v>
      </c>
      <c r="J419">
        <v>53965</v>
      </c>
      <c r="K419">
        <v>96</v>
      </c>
      <c r="L419">
        <v>185197</v>
      </c>
      <c r="M419" t="s">
        <v>56</v>
      </c>
      <c r="N419">
        <v>755595</v>
      </c>
      <c r="O419">
        <v>4741767</v>
      </c>
      <c r="P419">
        <v>3056456</v>
      </c>
      <c r="Q419">
        <v>135363</v>
      </c>
      <c r="R419">
        <f>SUM(Table13[[#This Row],[htmlResponseBytes]:[otherResponseBytes]])</f>
        <v>8874378</v>
      </c>
      <c r="S419">
        <v>67</v>
      </c>
      <c r="T419">
        <v>6</v>
      </c>
      <c r="U419">
        <v>0</v>
      </c>
      <c r="V419">
        <v>1</v>
      </c>
      <c r="W419">
        <v>0</v>
      </c>
      <c r="X419">
        <v>0</v>
      </c>
      <c r="Y419">
        <v>1</v>
      </c>
      <c r="Z419">
        <v>0</v>
      </c>
      <c r="AA419">
        <v>1</v>
      </c>
      <c r="AB419">
        <v>1</v>
      </c>
      <c r="AC419">
        <v>0</v>
      </c>
      <c r="AD419">
        <v>1</v>
      </c>
    </row>
    <row r="420" spans="1:30" x14ac:dyDescent="0.2">
      <c r="A420">
        <v>177</v>
      </c>
      <c r="B420" t="s">
        <v>995</v>
      </c>
      <c r="C420">
        <v>200</v>
      </c>
      <c r="D420">
        <v>12</v>
      </c>
      <c r="E420" s="24">
        <v>42934.603113425925</v>
      </c>
      <c r="F420" s="24">
        <v>42934.603182870371</v>
      </c>
      <c r="G420">
        <v>5.74</v>
      </c>
      <c r="H420">
        <v>232</v>
      </c>
      <c r="I420">
        <v>58</v>
      </c>
      <c r="J420">
        <v>52107</v>
      </c>
      <c r="K420">
        <v>111</v>
      </c>
      <c r="L420">
        <v>311997</v>
      </c>
      <c r="M420">
        <v>437</v>
      </c>
      <c r="N420">
        <v>89624</v>
      </c>
      <c r="O420">
        <v>6245621</v>
      </c>
      <c r="P420">
        <v>2579706</v>
      </c>
      <c r="Q420">
        <v>96659</v>
      </c>
      <c r="R420">
        <f>SUM(Table13[[#This Row],[htmlResponseBytes]:[otherResponseBytes]])</f>
        <v>9324044</v>
      </c>
      <c r="S420">
        <v>90</v>
      </c>
      <c r="T420">
        <v>2</v>
      </c>
      <c r="U420">
        <v>0</v>
      </c>
      <c r="V420">
        <v>1</v>
      </c>
      <c r="W420">
        <v>1</v>
      </c>
      <c r="X420">
        <v>0</v>
      </c>
      <c r="Y420">
        <v>1</v>
      </c>
      <c r="Z420">
        <v>0</v>
      </c>
      <c r="AA420">
        <v>1</v>
      </c>
      <c r="AB420">
        <v>1</v>
      </c>
      <c r="AC420">
        <v>0</v>
      </c>
      <c r="AD420">
        <v>1</v>
      </c>
    </row>
    <row r="421" spans="1:30" x14ac:dyDescent="0.2">
      <c r="A421">
        <v>361</v>
      </c>
      <c r="B421" t="s">
        <v>996</v>
      </c>
      <c r="C421">
        <v>200</v>
      </c>
      <c r="D421">
        <v>12</v>
      </c>
      <c r="E421" s="24">
        <v>42934.621087962965</v>
      </c>
      <c r="F421" s="24">
        <v>42934.621180555558</v>
      </c>
      <c r="G421">
        <v>8.11</v>
      </c>
      <c r="H421">
        <v>232</v>
      </c>
      <c r="I421">
        <v>94</v>
      </c>
      <c r="J421">
        <v>48687</v>
      </c>
      <c r="K421">
        <v>115</v>
      </c>
      <c r="L421">
        <v>229790</v>
      </c>
      <c r="M421">
        <v>2430</v>
      </c>
      <c r="N421">
        <v>236825</v>
      </c>
      <c r="O421">
        <v>7395401</v>
      </c>
      <c r="P421">
        <v>3633003</v>
      </c>
      <c r="Q421">
        <v>74759</v>
      </c>
      <c r="R421">
        <f>SUM(Table13[[#This Row],[htmlResponseBytes]:[otherResponseBytes]])</f>
        <v>11572208</v>
      </c>
      <c r="S421">
        <v>81</v>
      </c>
      <c r="T421">
        <v>5</v>
      </c>
      <c r="U421">
        <v>0</v>
      </c>
      <c r="V421">
        <v>1</v>
      </c>
      <c r="W421">
        <v>0</v>
      </c>
      <c r="X421">
        <v>0</v>
      </c>
      <c r="Y421">
        <v>1</v>
      </c>
      <c r="Z421">
        <v>1</v>
      </c>
      <c r="AA421">
        <v>1</v>
      </c>
      <c r="AB421">
        <v>1</v>
      </c>
      <c r="AC421">
        <v>0</v>
      </c>
      <c r="AD421">
        <v>1</v>
      </c>
    </row>
    <row r="422" spans="1:30" x14ac:dyDescent="0.2">
      <c r="A422">
        <v>135</v>
      </c>
      <c r="B422" t="s">
        <v>997</v>
      </c>
      <c r="C422">
        <v>200</v>
      </c>
      <c r="D422">
        <v>6</v>
      </c>
      <c r="E422" s="24">
        <v>42934.59884259259</v>
      </c>
      <c r="F422" s="24">
        <v>42934.599097222221</v>
      </c>
      <c r="G422">
        <v>21.56</v>
      </c>
      <c r="H422">
        <v>239</v>
      </c>
      <c r="I422">
        <v>60</v>
      </c>
      <c r="J422">
        <v>56498</v>
      </c>
      <c r="K422">
        <v>115</v>
      </c>
      <c r="L422">
        <v>333877</v>
      </c>
      <c r="M422">
        <v>1375</v>
      </c>
      <c r="N422">
        <v>65415</v>
      </c>
      <c r="O422">
        <v>13788356</v>
      </c>
      <c r="P422">
        <v>1695020</v>
      </c>
      <c r="Q422">
        <v>22666</v>
      </c>
      <c r="R422">
        <f>SUM(Table13[[#This Row],[htmlResponseBytes]:[otherResponseBytes]])</f>
        <v>15906709</v>
      </c>
      <c r="S422">
        <v>83</v>
      </c>
      <c r="T422">
        <v>3</v>
      </c>
      <c r="U422">
        <v>0</v>
      </c>
      <c r="V422">
        <v>1</v>
      </c>
      <c r="W422">
        <v>0</v>
      </c>
      <c r="X422">
        <v>0</v>
      </c>
      <c r="Y422">
        <v>1</v>
      </c>
      <c r="Z422">
        <v>0</v>
      </c>
      <c r="AA422">
        <v>1</v>
      </c>
      <c r="AB422">
        <v>1</v>
      </c>
      <c r="AC422">
        <v>0</v>
      </c>
      <c r="AD422">
        <v>1</v>
      </c>
    </row>
    <row r="423" spans="1:30" x14ac:dyDescent="0.2">
      <c r="A423">
        <v>191</v>
      </c>
      <c r="B423" t="s">
        <v>998</v>
      </c>
      <c r="C423">
        <v>200</v>
      </c>
      <c r="D423">
        <v>5</v>
      </c>
      <c r="E423" s="24">
        <v>42934.60460648148</v>
      </c>
      <c r="F423" s="24">
        <v>42934.604664351849</v>
      </c>
      <c r="G423">
        <v>5.0599999999999996</v>
      </c>
      <c r="H423">
        <v>89</v>
      </c>
      <c r="I423">
        <v>23</v>
      </c>
      <c r="J423">
        <v>13915</v>
      </c>
      <c r="K423">
        <v>68</v>
      </c>
      <c r="L423">
        <v>184316</v>
      </c>
      <c r="M423" t="s">
        <v>56</v>
      </c>
      <c r="N423">
        <v>157444</v>
      </c>
      <c r="O423">
        <v>10177193</v>
      </c>
      <c r="P423">
        <v>664923</v>
      </c>
      <c r="Q423">
        <v>8628</v>
      </c>
      <c r="R423">
        <f>SUM(Table13[[#This Row],[htmlResponseBytes]:[otherResponseBytes]])</f>
        <v>11192504</v>
      </c>
      <c r="S423">
        <v>18</v>
      </c>
      <c r="T423">
        <v>1</v>
      </c>
      <c r="U423">
        <v>0</v>
      </c>
      <c r="V423">
        <v>1</v>
      </c>
      <c r="W423">
        <v>0</v>
      </c>
      <c r="X423">
        <v>0</v>
      </c>
      <c r="Y423">
        <v>0</v>
      </c>
      <c r="Z423">
        <v>1</v>
      </c>
      <c r="AA423">
        <v>1</v>
      </c>
      <c r="AB423">
        <v>1</v>
      </c>
      <c r="AC423">
        <v>0</v>
      </c>
      <c r="AD423">
        <v>1</v>
      </c>
    </row>
    <row r="424" spans="1:30" x14ac:dyDescent="0.2">
      <c r="A424">
        <v>12</v>
      </c>
      <c r="B424" t="s">
        <v>999</v>
      </c>
      <c r="C424">
        <v>200</v>
      </c>
      <c r="D424">
        <v>0</v>
      </c>
      <c r="E424" s="24">
        <v>42934.588784722226</v>
      </c>
      <c r="F424" s="24">
        <v>42934.588877314818</v>
      </c>
      <c r="G424">
        <v>7.82</v>
      </c>
      <c r="H424">
        <v>128</v>
      </c>
      <c r="I424">
        <v>22</v>
      </c>
      <c r="J424">
        <v>20607</v>
      </c>
      <c r="K424">
        <v>113</v>
      </c>
      <c r="L424">
        <v>219653</v>
      </c>
      <c r="M424">
        <v>437</v>
      </c>
      <c r="N424">
        <v>129562</v>
      </c>
      <c r="O424">
        <v>16997219</v>
      </c>
      <c r="P424">
        <v>3902672</v>
      </c>
      <c r="Q424">
        <v>803</v>
      </c>
      <c r="R424">
        <f>SUM(Table13[[#This Row],[htmlResponseBytes]:[otherResponseBytes]])</f>
        <v>21250346</v>
      </c>
      <c r="S424">
        <v>26</v>
      </c>
      <c r="T424">
        <v>3</v>
      </c>
      <c r="U424">
        <v>0</v>
      </c>
      <c r="V424">
        <v>1</v>
      </c>
      <c r="W424">
        <v>0</v>
      </c>
      <c r="X424">
        <v>0</v>
      </c>
      <c r="Y424">
        <v>0</v>
      </c>
      <c r="Z424">
        <v>1</v>
      </c>
      <c r="AA424">
        <v>1</v>
      </c>
      <c r="AB424">
        <v>1</v>
      </c>
      <c r="AC424">
        <v>0</v>
      </c>
      <c r="AD424">
        <v>1</v>
      </c>
    </row>
    <row r="425" spans="1:30" x14ac:dyDescent="0.2">
      <c r="A425">
        <v>33</v>
      </c>
      <c r="B425" t="s">
        <v>1000</v>
      </c>
      <c r="C425">
        <v>200</v>
      </c>
      <c r="D425">
        <v>0</v>
      </c>
      <c r="E425" s="24">
        <v>42934.590578703705</v>
      </c>
      <c r="F425" s="24">
        <v>42934.59065972222</v>
      </c>
      <c r="G425">
        <v>6.63</v>
      </c>
      <c r="H425">
        <v>110</v>
      </c>
      <c r="I425">
        <v>19</v>
      </c>
      <c r="J425">
        <v>17253</v>
      </c>
      <c r="K425">
        <v>98</v>
      </c>
      <c r="L425">
        <v>219474</v>
      </c>
      <c r="M425">
        <v>437</v>
      </c>
      <c r="N425">
        <v>129926</v>
      </c>
      <c r="O425">
        <v>16990307</v>
      </c>
      <c r="P425">
        <v>3647467</v>
      </c>
      <c r="Q425">
        <v>805</v>
      </c>
      <c r="R425">
        <f>SUM(Table13[[#This Row],[htmlResponseBytes]:[otherResponseBytes]])</f>
        <v>20988416</v>
      </c>
      <c r="S425">
        <v>21</v>
      </c>
      <c r="T425">
        <v>3</v>
      </c>
      <c r="U425">
        <v>0</v>
      </c>
      <c r="V425">
        <v>1</v>
      </c>
      <c r="W425">
        <v>0</v>
      </c>
      <c r="X425">
        <v>0</v>
      </c>
      <c r="Y425">
        <v>0</v>
      </c>
      <c r="Z425">
        <v>1</v>
      </c>
      <c r="AA425">
        <v>1</v>
      </c>
      <c r="AB425">
        <v>1</v>
      </c>
      <c r="AC425">
        <v>0</v>
      </c>
      <c r="AD425">
        <v>1</v>
      </c>
    </row>
    <row r="426" spans="1:30" x14ac:dyDescent="0.2">
      <c r="A426">
        <v>57</v>
      </c>
      <c r="B426" t="s">
        <v>1001</v>
      </c>
      <c r="C426">
        <v>200</v>
      </c>
      <c r="D426">
        <v>0</v>
      </c>
      <c r="E426" s="24">
        <v>42934.592546296299</v>
      </c>
      <c r="F426" s="24">
        <v>42934.592627314814</v>
      </c>
      <c r="G426">
        <v>7.2</v>
      </c>
      <c r="H426">
        <v>119</v>
      </c>
      <c r="I426">
        <v>31</v>
      </c>
      <c r="J426">
        <v>19602</v>
      </c>
      <c r="K426">
        <v>91</v>
      </c>
      <c r="L426">
        <v>289519</v>
      </c>
      <c r="M426">
        <v>437</v>
      </c>
      <c r="N426">
        <v>136584</v>
      </c>
      <c r="O426">
        <v>14205352</v>
      </c>
      <c r="P426">
        <v>3890674</v>
      </c>
      <c r="Q426">
        <v>73827</v>
      </c>
      <c r="R426">
        <f>SUM(Table13[[#This Row],[htmlResponseBytes]:[otherResponseBytes]])</f>
        <v>18596393</v>
      </c>
      <c r="S426">
        <v>31</v>
      </c>
      <c r="T426">
        <v>4</v>
      </c>
      <c r="U426">
        <v>0</v>
      </c>
      <c r="V426">
        <v>1</v>
      </c>
      <c r="W426">
        <v>0</v>
      </c>
      <c r="X426">
        <v>0</v>
      </c>
      <c r="Y426">
        <v>0</v>
      </c>
      <c r="Z426">
        <v>1</v>
      </c>
      <c r="AA426">
        <v>1</v>
      </c>
      <c r="AB426">
        <v>1</v>
      </c>
      <c r="AC426">
        <v>0</v>
      </c>
      <c r="AD426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20" sqref="D20"/>
    </sheetView>
  </sheetViews>
  <sheetFormatPr baseColWidth="10" defaultRowHeight="16" x14ac:dyDescent="0.2"/>
  <cols>
    <col min="1" max="1" width="27.33203125" bestFit="1" customWidth="1"/>
    <col min="3" max="4" width="11.83203125" customWidth="1"/>
  </cols>
  <sheetData>
    <row r="1" spans="1:4" x14ac:dyDescent="0.2">
      <c r="A1" t="s">
        <v>10</v>
      </c>
      <c r="B1" t="s">
        <v>5</v>
      </c>
      <c r="C1" t="s">
        <v>20</v>
      </c>
      <c r="D1" t="s">
        <v>21</v>
      </c>
    </row>
    <row r="2" spans="1:4" x14ac:dyDescent="0.2">
      <c r="A2" t="s">
        <v>9</v>
      </c>
      <c r="B2">
        <v>425</v>
      </c>
      <c r="C2">
        <v>506</v>
      </c>
      <c r="D2">
        <v>16</v>
      </c>
    </row>
    <row r="3" spans="1:4" x14ac:dyDescent="0.2">
      <c r="A3" t="s">
        <v>0</v>
      </c>
      <c r="B3">
        <v>67.599999999999994</v>
      </c>
      <c r="C3">
        <v>60.7</v>
      </c>
      <c r="D3">
        <v>69.8</v>
      </c>
    </row>
    <row r="4" spans="1:4" x14ac:dyDescent="0.2">
      <c r="A4" t="s">
        <v>1</v>
      </c>
      <c r="B4">
        <v>7.7</v>
      </c>
      <c r="C4">
        <v>5.3</v>
      </c>
      <c r="D4">
        <v>5.3</v>
      </c>
    </row>
    <row r="5" spans="1:4" x14ac:dyDescent="0.2">
      <c r="A5" t="s">
        <v>2</v>
      </c>
      <c r="B5">
        <v>121</v>
      </c>
      <c r="C5">
        <v>60</v>
      </c>
      <c r="D5">
        <v>61</v>
      </c>
    </row>
    <row r="6" spans="1:4" x14ac:dyDescent="0.2">
      <c r="A6" t="s">
        <v>7</v>
      </c>
      <c r="B6">
        <v>33</v>
      </c>
      <c r="C6">
        <v>18</v>
      </c>
      <c r="D6">
        <v>20</v>
      </c>
    </row>
    <row r="7" spans="1:4" x14ac:dyDescent="0.2">
      <c r="A7" t="s">
        <v>8</v>
      </c>
      <c r="B7">
        <v>5</v>
      </c>
      <c r="C7">
        <v>7</v>
      </c>
      <c r="D7">
        <v>5</v>
      </c>
    </row>
    <row r="8" spans="1:4" x14ac:dyDescent="0.2">
      <c r="A8" t="s">
        <v>17</v>
      </c>
      <c r="B8" s="3">
        <f>B5-(B6+B7)</f>
        <v>83</v>
      </c>
      <c r="C8" s="3">
        <f>C5-(C6+C7)</f>
        <v>35</v>
      </c>
      <c r="D8" s="3">
        <v>37</v>
      </c>
    </row>
    <row r="9" spans="1:4" x14ac:dyDescent="0.2">
      <c r="A9" t="s">
        <v>3</v>
      </c>
      <c r="B9" s="2">
        <f>3987030/1024/1024</f>
        <v>3.8023281097412109</v>
      </c>
      <c r="C9" s="2">
        <v>2.46</v>
      </c>
      <c r="D9" s="2">
        <v>2.7</v>
      </c>
    </row>
    <row r="10" spans="1:4" x14ac:dyDescent="0.2">
      <c r="A10" t="s">
        <v>4</v>
      </c>
      <c r="B10" s="2">
        <f>1321142/1024/1024</f>
        <v>1.2599391937255859</v>
      </c>
      <c r="C10" s="2">
        <f>1225989/1024/1024</f>
        <v>1.169194221496582</v>
      </c>
      <c r="D10" s="2">
        <f>645119/1024/1024</f>
        <v>0.61523342132568359</v>
      </c>
    </row>
    <row r="11" spans="1:4" x14ac:dyDescent="0.2">
      <c r="A11" t="s">
        <v>11</v>
      </c>
      <c r="B11" s="1">
        <f>((B2-63)/B2)</f>
        <v>0.85176470588235298</v>
      </c>
      <c r="C11" s="1">
        <f>(C2-106)/C2</f>
        <v>0.79051383399209485</v>
      </c>
      <c r="D11" s="1">
        <f>(D2-2)/D2</f>
        <v>0.875</v>
      </c>
    </row>
    <row r="12" spans="1:4" x14ac:dyDescent="0.2">
      <c r="A12" t="s">
        <v>6</v>
      </c>
      <c r="B12" s="1">
        <f>(B2-254)/B2</f>
        <v>0.40235294117647058</v>
      </c>
      <c r="C12" s="1">
        <f>(C2-309)/C2</f>
        <v>0.38932806324110669</v>
      </c>
      <c r="D12" s="1">
        <f>(D2-11)/D2</f>
        <v>0.3125</v>
      </c>
    </row>
    <row r="13" spans="1:4" x14ac:dyDescent="0.2">
      <c r="A13" t="s">
        <v>12</v>
      </c>
      <c r="B13" s="1">
        <f>(B2-82)/B2</f>
        <v>0.80705882352941172</v>
      </c>
      <c r="C13" s="1">
        <f>(C2-282)/C2</f>
        <v>0.44268774703557312</v>
      </c>
      <c r="D13" s="1">
        <f>(D2-8)/D2</f>
        <v>0.5</v>
      </c>
    </row>
    <row r="14" spans="1:4" x14ac:dyDescent="0.2">
      <c r="A14" t="s">
        <v>18</v>
      </c>
      <c r="B14" s="1">
        <f>(B2-136)/B2</f>
        <v>0.68</v>
      </c>
      <c r="C14" s="1">
        <f>(C2-254)/C2</f>
        <v>0.49802371541501977</v>
      </c>
      <c r="D14" s="1">
        <f>(D2-8)/D2</f>
        <v>0.5</v>
      </c>
    </row>
    <row r="15" spans="1:4" x14ac:dyDescent="0.2">
      <c r="A15" t="s">
        <v>19</v>
      </c>
      <c r="B15" s="1">
        <f>(B2-212)/B2</f>
        <v>0.50117647058823533</v>
      </c>
      <c r="C15" s="1">
        <f>(C2-347)/C2</f>
        <v>0.31422924901185773</v>
      </c>
      <c r="D15" s="1">
        <f>(D2-8)/D2</f>
        <v>0.5</v>
      </c>
    </row>
    <row r="16" spans="1:4" x14ac:dyDescent="0.2">
      <c r="A16" t="s">
        <v>13</v>
      </c>
      <c r="B16" s="1">
        <f>(B2-408)/B2</f>
        <v>0.04</v>
      </c>
      <c r="C16" s="1">
        <f>(C2-497)/C2</f>
        <v>1.7786561264822136E-2</v>
      </c>
      <c r="D16" s="1">
        <f>(D2-16)/D2</f>
        <v>0</v>
      </c>
    </row>
    <row r="17" spans="1:4" x14ac:dyDescent="0.2">
      <c r="A17" t="s">
        <v>14</v>
      </c>
      <c r="B17" s="1">
        <f>(B2-391)/B2</f>
        <v>0.08</v>
      </c>
      <c r="C17" s="1">
        <f>(C2-474)/C2</f>
        <v>6.3241106719367585E-2</v>
      </c>
      <c r="D17" s="1">
        <f>(D2-16)/D2</f>
        <v>0</v>
      </c>
    </row>
    <row r="18" spans="1:4" x14ac:dyDescent="0.2">
      <c r="A18" t="s">
        <v>15</v>
      </c>
      <c r="B18" s="1">
        <f>(B2-141)/B2</f>
        <v>0.66823529411764704</v>
      </c>
      <c r="C18" s="1">
        <f>(C2-84)/C2</f>
        <v>0.83399209486166004</v>
      </c>
      <c r="D18" s="1">
        <f>(D2-1)/D2</f>
        <v>0.9375</v>
      </c>
    </row>
    <row r="19" spans="1:4" x14ac:dyDescent="0.2">
      <c r="A19" t="s">
        <v>16</v>
      </c>
      <c r="B19" s="1">
        <f>(B2-415)/B2</f>
        <v>2.3529411764705882E-2</v>
      </c>
      <c r="C19" s="1">
        <f>(C2-494)/C2</f>
        <v>2.3715415019762844E-2</v>
      </c>
      <c r="D19" s="1">
        <f>(D2-16)/D2</f>
        <v>0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75151B802EB4BA8D1BF138EE73190" ma:contentTypeVersion="10" ma:contentTypeDescription="Create a new document." ma:contentTypeScope="" ma:versionID="69574873b8eb28077eeccffc594f7708">
  <xsd:schema xmlns:xsd="http://www.w3.org/2001/XMLSchema" xmlns:xs="http://www.w3.org/2001/XMLSchema" xmlns:p="http://schemas.microsoft.com/office/2006/metadata/properties" xmlns:ns2="e7c1d66b-adca-40cb-a1a6-e364575cb927" xmlns:ns3="4676d35a-d322-4497-8fbd-e62cf9dec902" targetNamespace="http://schemas.microsoft.com/office/2006/metadata/properties" ma:root="true" ma:fieldsID="9bfe9f1c32cf5831c081ef01181d2d54" ns2:_="" ns3:_="">
    <xsd:import namespace="e7c1d66b-adca-40cb-a1a6-e364575cb927"/>
    <xsd:import namespace="4676d35a-d322-4497-8fbd-e62cf9dec90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1d66b-adca-40cb-a1a6-e364575cb9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6d35a-d322-4497-8fbd-e62cf9dec9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59DB4B-B420-4F2C-9A61-BB1178EB68E7}"/>
</file>

<file path=customXml/itemProps2.xml><?xml version="1.0" encoding="utf-8"?>
<ds:datastoreItem xmlns:ds="http://schemas.openxmlformats.org/officeDocument/2006/customXml" ds:itemID="{240A6D5E-BF1E-4665-834F-CCCF810CC3E3}"/>
</file>

<file path=customXml/itemProps3.xml><?xml version="1.0" encoding="utf-8"?>
<ds:datastoreItem xmlns:ds="http://schemas.openxmlformats.org/officeDocument/2006/customXml" ds:itemID="{75740F91-1A4F-4F91-8731-784CB446E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InsurTech</vt:lpstr>
      <vt:lpstr>Insurance</vt:lpstr>
      <vt:lpstr>Top UK Sites</vt:lpstr>
      <vt:lpstr>Graphs &amp;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2017-07-20T12:12:09Z</dcterms:created>
  <dcterms:modified xsi:type="dcterms:W3CDTF">2017-07-24T08:24:29Z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0x01010091A75151B802EB4BA8D1BF138EE73190</vt:lpwstr>
  </property>
</Properties>
</file>